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5480" windowHeight="11640" tabRatio="876" activeTab="0"/>
  </bookViews>
  <sheets>
    <sheet name="ΧΡΗΜ_ΠΙΝ_" sheetId="1" r:id="rId1"/>
    <sheet name="3CCA -par AXE et ANNEE" sheetId="2" state="hidden" r:id="rId2"/>
  </sheets>
  <definedNames>
    <definedName name="_xlnm.Print_Area" localSheetId="1">'3CCA -par AXE et ANNEE'!$A$1:$R$92</definedName>
    <definedName name="_xlnm.Print_Titles" localSheetId="1">'3CCA -par AXE et ANNEE'!$3:$6</definedName>
  </definedNames>
  <calcPr fullCalcOnLoad="1"/>
</workbook>
</file>

<file path=xl/sharedStrings.xml><?xml version="1.0" encoding="utf-8"?>
<sst xmlns="http://schemas.openxmlformats.org/spreadsheetml/2006/main" count="93" uniqueCount="87">
  <si>
    <t>1=2+13</t>
  </si>
  <si>
    <t>2=3+8</t>
  </si>
  <si>
    <t>3=4 a 7</t>
  </si>
  <si>
    <t>8=9 a 12</t>
  </si>
  <si>
    <t>Δημόσια δαπάνη</t>
  </si>
  <si>
    <t>Κοινοτική συμμετοχή</t>
  </si>
  <si>
    <t>Σύνολο</t>
  </si>
  <si>
    <t>ΕΤΠΑ</t>
  </si>
  <si>
    <t>ΕΚΤ</t>
  </si>
  <si>
    <t>ΕΓΤΠΕ-Π</t>
  </si>
  <si>
    <t>ΧΜΠΑ</t>
  </si>
  <si>
    <t>Εθνική δημόσια δαπάνη</t>
  </si>
  <si>
    <t>Κράτος</t>
  </si>
  <si>
    <t>Περιφέρεια</t>
  </si>
  <si>
    <t>Άλλοι</t>
  </si>
  <si>
    <t>Τοπικα</t>
  </si>
  <si>
    <t>Ε.Τ.Ε</t>
  </si>
  <si>
    <t>και</t>
  </si>
  <si>
    <t>Προτεραιότητα Νο 1</t>
  </si>
  <si>
    <t>Προτεραιότητα Νο 2</t>
  </si>
  <si>
    <t>Προτεραιότητα Νο 3</t>
  </si>
  <si>
    <t>Προτεραιότητα Νο 4</t>
  </si>
  <si>
    <t>Προτεραιότητα Νο 5</t>
  </si>
  <si>
    <t>Προτεραιότητα Νο 6</t>
  </si>
  <si>
    <t xml:space="preserve"> ΑΝΘΡΩΠΙΝΟ  ΔΥΝΑΜΙΚΟ</t>
  </si>
  <si>
    <t>ΚΟΙΝΩΝΙΑ ΤΗΣ ΠΛΗΡΟΦΟΡΙΑΣ</t>
  </si>
  <si>
    <t>ΠΕΡΙΦΕΡΕΙΑΚΗ ΑΝΑΠΤΥΞΗ</t>
  </si>
  <si>
    <t>Προτεραιότητα Νο 7</t>
  </si>
  <si>
    <t>ΤΕΧΝΙΚΗ ΒΟΗΘΕΙΑ</t>
  </si>
  <si>
    <t>ΓΕΝΙΚΟ ΣΥΝΟΛΟ ΚΠΣ</t>
  </si>
  <si>
    <t>ΜΕΤΑΦΟΡΕΣ</t>
  </si>
  <si>
    <t>ΑΝΤΑΓΩΝΙΣΤΙΚΟΤΗΤΑ</t>
  </si>
  <si>
    <t>ΠΙΝΑΚΑΣ 2</t>
  </si>
  <si>
    <t>ΣΥΝΟΛΟ ΚΠΣ</t>
  </si>
  <si>
    <t>ΑΠΟΘΕΜΑΤΙΚΟ ΕΠΙΔΟΣΗΣ</t>
  </si>
  <si>
    <t>Αποθεματικό Προγραμματισμού</t>
  </si>
  <si>
    <t>ΕΤΟΣ</t>
  </si>
  <si>
    <t>ΤΑΜΕΙΟ ΣΥΝΟΧΗΣ</t>
  </si>
  <si>
    <t>Ιδιωτική Συμμετοχή</t>
  </si>
  <si>
    <t>Συνολικό κόστος</t>
  </si>
  <si>
    <t>Σύνολο δημόσιας δαπάνης</t>
  </si>
  <si>
    <t>Αξονες Προτεραιοτήτων</t>
  </si>
  <si>
    <t>ΑΓΡΟΤΙΚΗ ΑΝΑΠΤΥΞΗ και ΑΛΙΕΙΑ</t>
  </si>
  <si>
    <t>ΒΕΛΤΙΩΣΗ ΠΟΙΟΤΗΤΑΣ ΖΩΗΣ</t>
  </si>
  <si>
    <t>ΚΠΣ 2000 - 2006     ΧΡΗΜΑΤΟΔΟΤΙΚΟΣ ΠΙΝΑΚΑΣ κατά ΠΡΟΤΕΡΑΙΟΤΗΤΑ και ΕΤΟΣ</t>
  </si>
  <si>
    <t>Άλλα Χρηματοδοτικά Μέσα</t>
  </si>
  <si>
    <t>Επιχειρησιακά Προγράμματα</t>
  </si>
  <si>
    <t>ΕΚΑΤ EURO -  τρέχουσες τιμές</t>
  </si>
  <si>
    <t>ΣΥΝΟΛΟ</t>
  </si>
  <si>
    <t>ΚΟΙΝΟΤΙΚΗ ΧΡΗΜΑΤΟΔΟΤΗΣΗ</t>
  </si>
  <si>
    <t>ΕΘΝΙΚΗ ΣΥΜΜΕΤΟΧΗ</t>
  </si>
  <si>
    <t>ΕΝΔΕΙΚΤΙΚΗ ΑΝΑΛΥΣΗ ΤΟΥ ΠΟΣΟΣΤΟΥ ΕΘΝΙΚΗΣ ΣΥΜΜΕΤΟΧΗΣ</t>
  </si>
  <si>
    <t>ΣΥΝΟΛΙΚΗ ΧΡΗΜΑΤΟΔΟΤΗΣΗ (Βάση υπολ. Κοιν. Συμμ)</t>
  </si>
  <si>
    <t>ΕΝΗΜΕΡΩΤΙΚΑ</t>
  </si>
  <si>
    <t>ΣΥΝΟΛΙΚΗ ΔΗΜΟΣΙΑ ΔΑΠΑΝΗ</t>
  </si>
  <si>
    <t>ΕΘΝΙΚΗ ΔΗΜΟΣΙΑ ΧΡΗΜΑΤΟΔΟΤΗΣΗ</t>
  </si>
  <si>
    <t>ΕΘΝΙΚΗ ΙΔΙΩΤΙΚΗ ΧΡΗΜΑΤΟΔΟΤΗΣΗ</t>
  </si>
  <si>
    <t>ΣΥΝΕΙΣΦΟΡΑ ΕΤΕ</t>
  </si>
  <si>
    <t>ΑΛΛΗ ΧΡΗΜΑΤΟΔΟΤΗΣΗ</t>
  </si>
  <si>
    <t>4 = 1+2+3</t>
  </si>
  <si>
    <t>5 = 6+7</t>
  </si>
  <si>
    <t>7*</t>
  </si>
  <si>
    <t>8 = 4+5</t>
  </si>
  <si>
    <t>9 = 4/8</t>
  </si>
  <si>
    <t>11a</t>
  </si>
  <si>
    <t>11b</t>
  </si>
  <si>
    <t>13= 4+5+11a</t>
  </si>
  <si>
    <t>ΜΕΣΟ ΠΟΣΟΣΤΟ ΣΥΓΧΡΗΜΑΤΟΔΟΤΗΣΗΣ</t>
  </si>
  <si>
    <t>Σύγκλιση</t>
  </si>
  <si>
    <t>ΣΤΟΧΟΣ</t>
  </si>
  <si>
    <t>ΣΥΝΟΛΟ 
11a + 11b</t>
  </si>
  <si>
    <t>ΚΑΤΑΝΟΜΗ ανά ΣΤΟΧΟ</t>
  </si>
  <si>
    <t>ΚΑΤΑΝΟΜΗ ανά ΕΤΟΣ</t>
  </si>
  <si>
    <t>ΚΩΔ. ΑΞ</t>
  </si>
  <si>
    <t>ΠΕΡΙΓΡΑΦΗ ΑΞΟΝΑ</t>
  </si>
  <si>
    <t>ΚΑΤΑΝΟΜΗ ανά ΑΞΟΝΑ ΠΡΟΤΕΡΑΙΟΤΗΤΑΣ</t>
  </si>
  <si>
    <t>01</t>
  </si>
  <si>
    <t>02</t>
  </si>
  <si>
    <t>03</t>
  </si>
  <si>
    <t>04</t>
  </si>
  <si>
    <t>05</t>
  </si>
  <si>
    <t>ΧΡΗΜΑΤΟΔΟΤΙΚΟΣ ΠΙΝΑΚΑΣ : Ε.Π. Ανταγωνιστικότητα και Επιχειρηματικότητα</t>
  </si>
  <si>
    <t>Δημιουργία και Αξιοποίηση της Καινοτομίας υποστηριζόμενης από Έρευνα και Τεχνολογική Ανάπτυξη</t>
  </si>
  <si>
    <t>Ενίσχυση της επιχειρηματικότητας και της εξωστρέφειας</t>
  </si>
  <si>
    <t>Βελτίωση του επιχειρηματικού περιβάλλοντος</t>
  </si>
  <si>
    <t>Ολοκλήρωση του ενεργειακού συστήματος της χώρας και ενίσχυση της αειφορίας</t>
  </si>
  <si>
    <t>Tεχνική Υποστήριξη Εφαρμογής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</si>
</sst>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#,##0.0"/>
    <numFmt numFmtId="181" formatCode="0.0%"/>
    <numFmt numFmtId="182" formatCode="0.0"/>
    <numFmt numFmtId="183" formatCode="#,##0.000000"/>
    <numFmt numFmtId="184" formatCode="#.##0.0"/>
    <numFmt numFmtId="185" formatCode="#.##0"/>
    <numFmt numFmtId="186" formatCode="&quot;Ναι&quot;;&quot;Ναι&quot;;&quot;'Οχι&quot;"/>
    <numFmt numFmtId="187" formatCode="&quot;Αληθές&quot;;&quot;Αληθές&quot;;&quot;Ψευδές&quot;"/>
    <numFmt numFmtId="188" formatCode="&quot;Ενεργοποίηση&quot;;&quot;Ενεργοποίηση&quot;;&quot;Απενεργοποίηση&quot;"/>
    <numFmt numFmtId="189" formatCode="[$€-2]\ #,##0.00_);[Red]\([$€-2]\ #,##0.00\)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 style="medium"/>
      <bottom style="medium"/>
    </border>
    <border>
      <left style="thick"/>
      <right style="thin"/>
      <top style="medium"/>
      <bottom style="thick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n"/>
      <right style="thin"/>
      <top style="medium"/>
      <bottom style="thick"/>
    </border>
    <border>
      <left style="thin"/>
      <right style="thick"/>
      <top style="medium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2" fillId="0" borderId="0" xfId="0" applyFont="1" applyAlignment="1">
      <alignment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80" fontId="0" fillId="0" borderId="0" xfId="0" applyNumberFormat="1" applyAlignment="1">
      <alignment/>
    </xf>
    <xf numFmtId="0" fontId="1" fillId="0" borderId="5" xfId="0" applyFont="1" applyBorder="1" applyAlignment="1">
      <alignment/>
    </xf>
    <xf numFmtId="180" fontId="0" fillId="0" borderId="0" xfId="0" applyNumberFormat="1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0" fillId="0" borderId="7" xfId="0" applyBorder="1" applyAlignment="1">
      <alignment horizontal="center"/>
    </xf>
    <xf numFmtId="0" fontId="3" fillId="0" borderId="0" xfId="0" applyFont="1" applyAlignment="1">
      <alignment/>
    </xf>
    <xf numFmtId="183" fontId="0" fillId="0" borderId="8" xfId="0" applyNumberFormat="1" applyBorder="1" applyAlignment="1">
      <alignment/>
    </xf>
    <xf numFmtId="183" fontId="0" fillId="0" borderId="9" xfId="0" applyNumberFormat="1" applyBorder="1" applyAlignment="1">
      <alignment/>
    </xf>
    <xf numFmtId="183" fontId="0" fillId="0" borderId="10" xfId="0" applyNumberFormat="1" applyBorder="1" applyAlignment="1">
      <alignment/>
    </xf>
    <xf numFmtId="183" fontId="0" fillId="0" borderId="0" xfId="0" applyNumberFormat="1" applyAlignment="1">
      <alignment/>
    </xf>
    <xf numFmtId="183" fontId="0" fillId="0" borderId="3" xfId="0" applyNumberFormat="1" applyBorder="1" applyAlignment="1">
      <alignment/>
    </xf>
    <xf numFmtId="183" fontId="0" fillId="0" borderId="11" xfId="0" applyNumberFormat="1" applyBorder="1" applyAlignment="1">
      <alignment/>
    </xf>
    <xf numFmtId="183" fontId="1" fillId="0" borderId="8" xfId="0" applyNumberFormat="1" applyFont="1" applyBorder="1" applyAlignment="1">
      <alignment/>
    </xf>
    <xf numFmtId="183" fontId="1" fillId="0" borderId="10" xfId="0" applyNumberFormat="1" applyFont="1" applyBorder="1" applyAlignment="1">
      <alignment/>
    </xf>
    <xf numFmtId="183" fontId="0" fillId="0" borderId="8" xfId="0" applyNumberFormat="1" applyFont="1" applyBorder="1" applyAlignment="1">
      <alignment/>
    </xf>
    <xf numFmtId="183" fontId="1" fillId="0" borderId="3" xfId="0" applyNumberFormat="1" applyFont="1" applyBorder="1" applyAlignment="1">
      <alignment/>
    </xf>
    <xf numFmtId="183" fontId="1" fillId="0" borderId="11" xfId="0" applyNumberFormat="1" applyFont="1" applyBorder="1" applyAlignment="1">
      <alignment/>
    </xf>
    <xf numFmtId="183" fontId="1" fillId="0" borderId="9" xfId="0" applyNumberFormat="1" applyFont="1" applyBorder="1" applyAlignment="1">
      <alignment/>
    </xf>
    <xf numFmtId="183" fontId="0" fillId="0" borderId="10" xfId="0" applyNumberFormat="1" applyFont="1" applyBorder="1" applyAlignment="1">
      <alignment/>
    </xf>
    <xf numFmtId="183" fontId="1" fillId="0" borderId="12" xfId="0" applyNumberFormat="1" applyFont="1" applyBorder="1" applyAlignment="1">
      <alignment/>
    </xf>
    <xf numFmtId="183" fontId="0" fillId="0" borderId="13" xfId="0" applyNumberFormat="1" applyBorder="1" applyAlignment="1">
      <alignment/>
    </xf>
    <xf numFmtId="183" fontId="0" fillId="0" borderId="14" xfId="0" applyNumberFormat="1" applyBorder="1" applyAlignment="1">
      <alignment/>
    </xf>
    <xf numFmtId="183" fontId="0" fillId="0" borderId="15" xfId="0" applyNumberFormat="1" applyBorder="1" applyAlignment="1">
      <alignment/>
    </xf>
    <xf numFmtId="183" fontId="0" fillId="0" borderId="7" xfId="0" applyNumberFormat="1" applyBorder="1" applyAlignment="1">
      <alignment/>
    </xf>
    <xf numFmtId="183" fontId="0" fillId="0" borderId="16" xfId="0" applyNumberForma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83" fontId="0" fillId="0" borderId="8" xfId="0" applyNumberFormat="1" applyBorder="1" applyAlignment="1">
      <alignment horizontal="center"/>
    </xf>
    <xf numFmtId="183" fontId="0" fillId="0" borderId="9" xfId="0" applyNumberFormat="1" applyFont="1" applyBorder="1" applyAlignment="1">
      <alignment/>
    </xf>
    <xf numFmtId="183" fontId="0" fillId="0" borderId="13" xfId="0" applyNumberFormat="1" applyFont="1" applyBorder="1" applyAlignment="1">
      <alignment/>
    </xf>
    <xf numFmtId="183" fontId="1" fillId="0" borderId="20" xfId="0" applyNumberFormat="1" applyFont="1" applyBorder="1" applyAlignment="1">
      <alignment/>
    </xf>
    <xf numFmtId="183" fontId="1" fillId="0" borderId="21" xfId="0" applyNumberFormat="1" applyFont="1" applyBorder="1" applyAlignment="1">
      <alignment/>
    </xf>
    <xf numFmtId="183" fontId="0" fillId="0" borderId="12" xfId="0" applyNumberFormat="1" applyFont="1" applyBorder="1" applyAlignment="1">
      <alignment/>
    </xf>
    <xf numFmtId="183" fontId="0" fillId="0" borderId="0" xfId="0" applyNumberFormat="1" applyBorder="1" applyAlignment="1">
      <alignment/>
    </xf>
    <xf numFmtId="183" fontId="1" fillId="0" borderId="22" xfId="0" applyNumberFormat="1" applyFont="1" applyBorder="1" applyAlignment="1">
      <alignment/>
    </xf>
    <xf numFmtId="183" fontId="1" fillId="0" borderId="23" xfId="0" applyNumberFormat="1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3" fontId="0" fillId="0" borderId="3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0" fontId="6" fillId="2" borderId="25" xfId="0" applyFont="1" applyFill="1" applyBorder="1" applyAlignment="1">
      <alignment horizontal="center" wrapText="1"/>
    </xf>
    <xf numFmtId="0" fontId="0" fillId="0" borderId="26" xfId="0" applyBorder="1" applyAlignment="1">
      <alignment/>
    </xf>
    <xf numFmtId="3" fontId="0" fillId="0" borderId="26" xfId="0" applyNumberFormat="1" applyBorder="1" applyAlignment="1">
      <alignment/>
    </xf>
    <xf numFmtId="3" fontId="0" fillId="3" borderId="26" xfId="0" applyNumberFormat="1" applyFill="1" applyBorder="1" applyAlignment="1">
      <alignment/>
    </xf>
    <xf numFmtId="10" fontId="0" fillId="0" borderId="26" xfId="19" applyNumberFormat="1" applyBorder="1" applyAlignment="1">
      <alignment/>
    </xf>
    <xf numFmtId="0" fontId="0" fillId="4" borderId="26" xfId="0" applyFill="1" applyBorder="1" applyAlignment="1">
      <alignment/>
    </xf>
    <xf numFmtId="3" fontId="0" fillId="4" borderId="26" xfId="0" applyNumberFormat="1" applyFill="1" applyBorder="1" applyAlignment="1">
      <alignment/>
    </xf>
    <xf numFmtId="10" fontId="0" fillId="4" borderId="26" xfId="19" applyNumberFormat="1" applyFill="1" applyBorder="1" applyAlignment="1">
      <alignment/>
    </xf>
    <xf numFmtId="3" fontId="0" fillId="3" borderId="27" xfId="0" applyNumberFormat="1" applyFill="1" applyBorder="1" applyAlignment="1">
      <alignment/>
    </xf>
    <xf numFmtId="3" fontId="1" fillId="2" borderId="25" xfId="0" applyNumberFormat="1" applyFont="1" applyFill="1" applyBorder="1" applyAlignment="1">
      <alignment/>
    </xf>
    <xf numFmtId="3" fontId="0" fillId="4" borderId="28" xfId="0" applyNumberFormat="1" applyFill="1" applyBorder="1" applyAlignment="1">
      <alignment/>
    </xf>
    <xf numFmtId="3" fontId="0" fillId="3" borderId="28" xfId="0" applyNumberFormat="1" applyFill="1" applyBorder="1" applyAlignment="1">
      <alignment/>
    </xf>
    <xf numFmtId="10" fontId="0" fillId="4" borderId="28" xfId="19" applyNumberFormat="1" applyFill="1" applyBorder="1" applyAlignment="1">
      <alignment/>
    </xf>
    <xf numFmtId="0" fontId="0" fillId="2" borderId="25" xfId="0" applyFill="1" applyBorder="1" applyAlignment="1">
      <alignment/>
    </xf>
    <xf numFmtId="3" fontId="0" fillId="0" borderId="28" xfId="0" applyNumberFormat="1" applyBorder="1" applyAlignment="1">
      <alignment/>
    </xf>
    <xf numFmtId="10" fontId="0" fillId="0" borderId="28" xfId="19" applyNumberFormat="1" applyBorder="1" applyAlignment="1">
      <alignment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3" fontId="0" fillId="0" borderId="27" xfId="0" applyNumberFormat="1" applyBorder="1" applyAlignment="1">
      <alignment/>
    </xf>
    <xf numFmtId="10" fontId="0" fillId="0" borderId="27" xfId="19" applyNumberFormat="1" applyBorder="1" applyAlignment="1">
      <alignment/>
    </xf>
    <xf numFmtId="0" fontId="0" fillId="2" borderId="31" xfId="0" applyFont="1" applyFill="1" applyBorder="1" applyAlignment="1">
      <alignment horizontal="center" wrapText="1"/>
    </xf>
    <xf numFmtId="0" fontId="0" fillId="2" borderId="32" xfId="0" applyFont="1" applyFill="1" applyBorder="1" applyAlignment="1">
      <alignment horizontal="center" wrapText="1"/>
    </xf>
    <xf numFmtId="0" fontId="0" fillId="2" borderId="33" xfId="0" applyFont="1" applyFill="1" applyBorder="1" applyAlignment="1">
      <alignment horizontal="center"/>
    </xf>
    <xf numFmtId="3" fontId="1" fillId="3" borderId="25" xfId="0" applyNumberFormat="1" applyFont="1" applyFill="1" applyBorder="1" applyAlignment="1">
      <alignment/>
    </xf>
    <xf numFmtId="0" fontId="0" fillId="3" borderId="25" xfId="0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26" xfId="0" applyBorder="1" applyAlignment="1">
      <alignment vertical="center" wrapText="1"/>
    </xf>
    <xf numFmtId="0" fontId="0" fillId="4" borderId="26" xfId="0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4" borderId="34" xfId="0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0" fontId="1" fillId="2" borderId="36" xfId="0" applyFont="1" applyFill="1" applyBorder="1" applyAlignment="1">
      <alignment horizontal="center" wrapText="1"/>
    </xf>
    <xf numFmtId="0" fontId="1" fillId="2" borderId="37" xfId="0" applyFont="1" applyFill="1" applyBorder="1" applyAlignment="1">
      <alignment horizontal="center" wrapText="1"/>
    </xf>
    <xf numFmtId="0" fontId="0" fillId="4" borderId="38" xfId="0" applyFill="1" applyBorder="1" applyAlignment="1">
      <alignment horizontal="center"/>
    </xf>
    <xf numFmtId="0" fontId="0" fillId="4" borderId="39" xfId="0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1" fillId="2" borderId="40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7" fillId="2" borderId="40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0" fillId="2" borderId="31" xfId="0" applyFont="1" applyFill="1" applyBorder="1" applyAlignment="1">
      <alignment horizontal="center" wrapText="1"/>
    </xf>
    <xf numFmtId="0" fontId="0" fillId="2" borderId="41" xfId="0" applyFont="1" applyFill="1" applyBorder="1" applyAlignment="1">
      <alignment horizontal="center" wrapText="1"/>
    </xf>
    <xf numFmtId="0" fontId="0" fillId="2" borderId="31" xfId="0" applyFont="1" applyFill="1" applyBorder="1" applyAlignment="1">
      <alignment horizontal="center"/>
    </xf>
    <xf numFmtId="0" fontId="0" fillId="2" borderId="41" xfId="0" applyFont="1" applyFill="1" applyBorder="1" applyAlignment="1">
      <alignment horizontal="center"/>
    </xf>
    <xf numFmtId="0" fontId="0" fillId="2" borderId="40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30" xfId="0" applyFont="1" applyFill="1" applyBorder="1" applyAlignment="1">
      <alignment horizontal="center"/>
    </xf>
    <xf numFmtId="0" fontId="0" fillId="2" borderId="42" xfId="0" applyFont="1" applyFill="1" applyBorder="1" applyAlignment="1">
      <alignment horizont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0" fillId="2" borderId="43" xfId="0" applyFont="1" applyFill="1" applyBorder="1" applyAlignment="1">
      <alignment horizontal="center" wrapText="1"/>
    </xf>
    <xf numFmtId="0" fontId="0" fillId="2" borderId="44" xfId="0" applyFont="1" applyFill="1" applyBorder="1" applyAlignment="1">
      <alignment horizontal="center" wrapText="1"/>
    </xf>
    <xf numFmtId="0" fontId="0" fillId="2" borderId="40" xfId="0" applyFont="1" applyFill="1" applyBorder="1" applyAlignment="1">
      <alignment horizontal="center" wrapText="1"/>
    </xf>
    <xf numFmtId="0" fontId="0" fillId="2" borderId="29" xfId="0" applyFont="1" applyFill="1" applyBorder="1" applyAlignment="1">
      <alignment horizontal="center" wrapText="1"/>
    </xf>
    <xf numFmtId="0" fontId="0" fillId="2" borderId="45" xfId="0" applyFont="1" applyFill="1" applyBorder="1" applyAlignment="1">
      <alignment horizontal="center" wrapText="1"/>
    </xf>
    <xf numFmtId="0" fontId="0" fillId="2" borderId="37" xfId="0" applyFont="1" applyFill="1" applyBorder="1" applyAlignment="1">
      <alignment horizontal="center" wrapText="1"/>
    </xf>
    <xf numFmtId="0" fontId="0" fillId="2" borderId="46" xfId="0" applyFont="1" applyFill="1" applyBorder="1" applyAlignment="1">
      <alignment horizontal="center" wrapText="1"/>
    </xf>
    <xf numFmtId="0" fontId="0" fillId="2" borderId="47" xfId="0" applyFont="1" applyFill="1" applyBorder="1" applyAlignment="1">
      <alignment horizontal="center" wrapText="1"/>
    </xf>
    <xf numFmtId="0" fontId="0" fillId="2" borderId="45" xfId="0" applyFont="1" applyFill="1" applyBorder="1" applyAlignment="1">
      <alignment horizontal="center"/>
    </xf>
    <xf numFmtId="0" fontId="1" fillId="0" borderId="4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51" xfId="0" applyFont="1" applyBorder="1" applyAlignment="1">
      <alignment vertical="center"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180" fontId="1" fillId="0" borderId="4" xfId="0" applyNumberFormat="1" applyFont="1" applyBorder="1" applyAlignment="1">
      <alignment horizontal="justify" vertical="center"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1" fillId="0" borderId="5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tabSelected="1" zoomScale="75" zoomScaleNormal="75" workbookViewId="0" topLeftCell="A13">
      <selection activeCell="C21" sqref="C21:F27"/>
    </sheetView>
  </sheetViews>
  <sheetFormatPr defaultColWidth="9.140625" defaultRowHeight="12.75"/>
  <cols>
    <col min="2" max="2" width="39.28125" style="0" bestFit="1" customWidth="1"/>
    <col min="3" max="3" width="15.28125" style="0" customWidth="1"/>
    <col min="4" max="4" width="15.7109375" style="0" customWidth="1"/>
    <col min="5" max="5" width="15.140625" style="0" customWidth="1"/>
    <col min="6" max="6" width="15.28125" style="0" customWidth="1"/>
    <col min="7" max="7" width="14.00390625" style="0" customWidth="1"/>
    <col min="8" max="8" width="20.140625" style="0" customWidth="1"/>
    <col min="9" max="9" width="19.8515625" style="0" customWidth="1"/>
    <col min="10" max="10" width="17.28125" style="0" customWidth="1"/>
    <col min="11" max="11" width="11.28125" style="0" customWidth="1"/>
    <col min="12" max="12" width="10.421875" style="0" customWidth="1"/>
    <col min="13" max="13" width="15.421875" style="0" customWidth="1"/>
    <col min="14" max="14" width="15.140625" style="0" customWidth="1"/>
    <col min="15" max="15" width="18.140625" style="0" customWidth="1"/>
    <col min="16" max="16" width="18.57421875" style="0" customWidth="1"/>
  </cols>
  <sheetData>
    <row r="1" spans="1:16" ht="38.25" customHeight="1" thickBot="1">
      <c r="A1" s="103" t="s">
        <v>81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5"/>
    </row>
    <row r="2" spans="1:16" s="89" customFormat="1" ht="38.25" customHeight="1" thickBo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s="89" customFormat="1" ht="38.25" customHeight="1" thickBot="1">
      <c r="A3" s="114" t="s">
        <v>75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6"/>
    </row>
    <row r="4" ht="13.5" thickBot="1"/>
    <row r="5" spans="1:16" ht="39" customHeight="1" thickBot="1">
      <c r="A5" s="106" t="s">
        <v>73</v>
      </c>
      <c r="B5" s="108" t="s">
        <v>74</v>
      </c>
      <c r="C5" s="110" t="s">
        <v>49</v>
      </c>
      <c r="D5" s="111"/>
      <c r="E5" s="111"/>
      <c r="F5" s="112"/>
      <c r="G5" s="106" t="s">
        <v>50</v>
      </c>
      <c r="H5" s="119" t="s">
        <v>51</v>
      </c>
      <c r="I5" s="121"/>
      <c r="J5" s="122" t="s">
        <v>52</v>
      </c>
      <c r="K5" s="106" t="s">
        <v>67</v>
      </c>
      <c r="L5" s="110" t="s">
        <v>53</v>
      </c>
      <c r="M5" s="111"/>
      <c r="N5" s="111"/>
      <c r="O5" s="125"/>
      <c r="P5" s="117" t="s">
        <v>54</v>
      </c>
    </row>
    <row r="6" spans="1:16" ht="30" customHeight="1" thickBot="1">
      <c r="A6" s="107"/>
      <c r="B6" s="109"/>
      <c r="C6" s="84" t="s">
        <v>7</v>
      </c>
      <c r="D6" s="84" t="s">
        <v>8</v>
      </c>
      <c r="E6" s="84" t="s">
        <v>37</v>
      </c>
      <c r="F6" s="84" t="s">
        <v>48</v>
      </c>
      <c r="G6" s="113"/>
      <c r="H6" s="84" t="s">
        <v>55</v>
      </c>
      <c r="I6" s="84" t="s">
        <v>56</v>
      </c>
      <c r="J6" s="123"/>
      <c r="K6" s="124"/>
      <c r="L6" s="84" t="s">
        <v>57</v>
      </c>
      <c r="M6" s="119" t="s">
        <v>58</v>
      </c>
      <c r="N6" s="120"/>
      <c r="O6" s="121"/>
      <c r="P6" s="118"/>
    </row>
    <row r="7" spans="1:16" ht="26.25" thickBot="1">
      <c r="A7" s="107"/>
      <c r="B7" s="109"/>
      <c r="C7" s="85">
        <v>1</v>
      </c>
      <c r="D7" s="85">
        <v>2</v>
      </c>
      <c r="E7" s="85">
        <v>3</v>
      </c>
      <c r="F7" s="85" t="s">
        <v>59</v>
      </c>
      <c r="G7" s="85" t="s">
        <v>60</v>
      </c>
      <c r="H7" s="85">
        <v>6</v>
      </c>
      <c r="I7" s="85" t="s">
        <v>61</v>
      </c>
      <c r="J7" s="85" t="s">
        <v>62</v>
      </c>
      <c r="K7" s="85" t="s">
        <v>63</v>
      </c>
      <c r="L7" s="85">
        <v>10</v>
      </c>
      <c r="M7" s="85" t="s">
        <v>64</v>
      </c>
      <c r="N7" s="85" t="s">
        <v>65</v>
      </c>
      <c r="O7" s="83" t="s">
        <v>70</v>
      </c>
      <c r="P7" s="85" t="s">
        <v>66</v>
      </c>
    </row>
    <row r="8" spans="1:16" ht="39.75" customHeight="1" thickBot="1" thickTop="1">
      <c r="A8" s="64" t="s">
        <v>76</v>
      </c>
      <c r="B8" s="90" t="s">
        <v>82</v>
      </c>
      <c r="C8" s="65">
        <v>96432500</v>
      </c>
      <c r="D8" s="65"/>
      <c r="E8" s="65"/>
      <c r="F8" s="65">
        <v>96432500</v>
      </c>
      <c r="G8" s="65">
        <v>17017500</v>
      </c>
      <c r="H8" s="65">
        <v>17017500</v>
      </c>
      <c r="I8" s="66"/>
      <c r="J8" s="65">
        <v>113450000</v>
      </c>
      <c r="K8" s="67">
        <v>0.85</v>
      </c>
      <c r="L8" s="65"/>
      <c r="M8" s="65"/>
      <c r="N8" s="65"/>
      <c r="O8" s="65"/>
      <c r="P8" s="65">
        <v>113450000</v>
      </c>
    </row>
    <row r="9" spans="1:16" ht="39" customHeight="1" thickBot="1" thickTop="1">
      <c r="A9" s="68" t="s">
        <v>77</v>
      </c>
      <c r="B9" s="91" t="s">
        <v>83</v>
      </c>
      <c r="C9" s="69">
        <v>656200000</v>
      </c>
      <c r="D9" s="69"/>
      <c r="E9" s="69"/>
      <c r="F9" s="69">
        <v>656200000</v>
      </c>
      <c r="G9" s="69">
        <v>115800000</v>
      </c>
      <c r="H9" s="69">
        <v>115800000</v>
      </c>
      <c r="I9" s="66"/>
      <c r="J9" s="69">
        <v>772000000</v>
      </c>
      <c r="K9" s="70">
        <v>0.85</v>
      </c>
      <c r="L9" s="69"/>
      <c r="M9" s="69"/>
      <c r="N9" s="69"/>
      <c r="O9" s="69"/>
      <c r="P9" s="69">
        <v>772000000</v>
      </c>
    </row>
    <row r="10" spans="1:16" ht="36" customHeight="1" thickBot="1" thickTop="1">
      <c r="A10" s="64" t="s">
        <v>78</v>
      </c>
      <c r="B10" s="90" t="s">
        <v>84</v>
      </c>
      <c r="C10" s="65">
        <v>355292500</v>
      </c>
      <c r="D10" s="65"/>
      <c r="E10" s="65"/>
      <c r="F10" s="65">
        <v>355292500</v>
      </c>
      <c r="G10" s="65">
        <v>62698677</v>
      </c>
      <c r="H10" s="65">
        <v>62698677</v>
      </c>
      <c r="I10" s="66"/>
      <c r="J10" s="65">
        <v>417991177</v>
      </c>
      <c r="K10" s="67">
        <v>0.8499999989234223</v>
      </c>
      <c r="L10" s="65"/>
      <c r="M10" s="65"/>
      <c r="N10" s="65"/>
      <c r="O10" s="65"/>
      <c r="P10" s="65">
        <v>417991177</v>
      </c>
    </row>
    <row r="11" spans="1:16" ht="34.5" customHeight="1" thickBot="1" thickTop="1">
      <c r="A11" s="68" t="s">
        <v>79</v>
      </c>
      <c r="B11" s="91" t="s">
        <v>85</v>
      </c>
      <c r="C11" s="69">
        <v>294525000</v>
      </c>
      <c r="D11" s="69"/>
      <c r="E11" s="69"/>
      <c r="F11" s="69">
        <v>294525000</v>
      </c>
      <c r="G11" s="69">
        <v>51975000</v>
      </c>
      <c r="H11" s="69">
        <v>51975000</v>
      </c>
      <c r="I11" s="66"/>
      <c r="J11" s="69">
        <v>346500000</v>
      </c>
      <c r="K11" s="70">
        <v>0.85</v>
      </c>
      <c r="L11" s="69"/>
      <c r="M11" s="69"/>
      <c r="N11" s="69"/>
      <c r="O11" s="69"/>
      <c r="P11" s="69">
        <v>346500000</v>
      </c>
    </row>
    <row r="12" spans="1:16" ht="34.5" customHeight="1" thickBot="1" thickTop="1">
      <c r="A12" s="64" t="s">
        <v>80</v>
      </c>
      <c r="B12" s="90" t="s">
        <v>86</v>
      </c>
      <c r="C12" s="65">
        <v>53550000</v>
      </c>
      <c r="D12" s="65"/>
      <c r="E12" s="65"/>
      <c r="F12" s="65">
        <v>53550000</v>
      </c>
      <c r="G12" s="65">
        <v>9450000</v>
      </c>
      <c r="H12" s="65">
        <v>9450000</v>
      </c>
      <c r="I12" s="66"/>
      <c r="J12" s="65">
        <v>63000000</v>
      </c>
      <c r="K12" s="67">
        <v>0.85</v>
      </c>
      <c r="L12" s="65"/>
      <c r="M12" s="65"/>
      <c r="N12" s="65"/>
      <c r="O12" s="65"/>
      <c r="P12" s="65">
        <v>63000000</v>
      </c>
    </row>
    <row r="13" spans="1:16" ht="24.75" customHeight="1" thickBot="1" thickTop="1">
      <c r="A13" s="101" t="s">
        <v>48</v>
      </c>
      <c r="B13" s="102"/>
      <c r="C13" s="72">
        <f aca="true" t="shared" si="0" ref="C13:H13">SUM(C8:C12)</f>
        <v>1456000000</v>
      </c>
      <c r="D13" s="72">
        <f t="shared" si="0"/>
        <v>0</v>
      </c>
      <c r="E13" s="72">
        <f t="shared" si="0"/>
        <v>0</v>
      </c>
      <c r="F13" s="72">
        <f t="shared" si="0"/>
        <v>1456000000</v>
      </c>
      <c r="G13" s="72">
        <f t="shared" si="0"/>
        <v>256941177</v>
      </c>
      <c r="H13" s="72">
        <f t="shared" si="0"/>
        <v>256941177</v>
      </c>
      <c r="I13" s="86"/>
      <c r="J13" s="72">
        <f>SUM(J8:J12)</f>
        <v>1712941177</v>
      </c>
      <c r="K13" s="72"/>
      <c r="L13" s="72"/>
      <c r="M13" s="72">
        <f>SUM(M8:M12)</f>
        <v>0</v>
      </c>
      <c r="N13" s="72">
        <f>SUM(N8:N12)</f>
        <v>0</v>
      </c>
      <c r="O13" s="72">
        <f>SUM(O8:O12)</f>
        <v>0</v>
      </c>
      <c r="P13" s="72">
        <f>SUM(P8:P12)</f>
        <v>1712941177</v>
      </c>
    </row>
    <row r="14" spans="1:16" s="89" customFormat="1" ht="16.5" customHeight="1" thickBot="1">
      <c r="A14" s="88"/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1:16" s="89" customFormat="1" ht="38.25" customHeight="1" thickBot="1">
      <c r="A15" s="114" t="s">
        <v>71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6"/>
    </row>
    <row r="16" spans="1:16" ht="25.5" customHeight="1" thickBot="1">
      <c r="A16" s="101" t="s">
        <v>69</v>
      </c>
      <c r="B16" s="102"/>
      <c r="C16" s="76"/>
      <c r="D16" s="76"/>
      <c r="E16" s="76"/>
      <c r="F16" s="76"/>
      <c r="G16" s="76"/>
      <c r="H16" s="76"/>
      <c r="I16" s="87"/>
      <c r="J16" s="76"/>
      <c r="K16" s="76"/>
      <c r="L16" s="76"/>
      <c r="M16" s="76"/>
      <c r="N16" s="76"/>
      <c r="O16" s="76"/>
      <c r="P16" s="76"/>
    </row>
    <row r="17" spans="1:16" ht="24.75" customHeight="1" thickBot="1">
      <c r="A17" s="93" t="s">
        <v>68</v>
      </c>
      <c r="B17" s="94"/>
      <c r="C17" s="73">
        <v>1456000000</v>
      </c>
      <c r="D17" s="73"/>
      <c r="E17" s="73"/>
      <c r="F17" s="73">
        <v>1456000000</v>
      </c>
      <c r="G17" s="73">
        <v>256941177</v>
      </c>
      <c r="H17" s="73">
        <v>256941177</v>
      </c>
      <c r="I17" s="74"/>
      <c r="J17" s="73">
        <v>1712941177</v>
      </c>
      <c r="K17" s="75"/>
      <c r="L17" s="73"/>
      <c r="M17" s="73"/>
      <c r="N17" s="73"/>
      <c r="O17" s="73"/>
      <c r="P17" s="73">
        <v>1712941177</v>
      </c>
    </row>
    <row r="18" spans="1:16" s="89" customFormat="1" ht="19.5" customHeight="1" thickBot="1" thickTop="1">
      <c r="A18" s="88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1:16" s="89" customFormat="1" ht="38.25" customHeight="1" thickBot="1">
      <c r="A19" s="114" t="s">
        <v>72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6"/>
    </row>
    <row r="20" spans="1:16" ht="32.25" customHeight="1" thickBot="1">
      <c r="A20" s="95" t="s">
        <v>36</v>
      </c>
      <c r="B20" s="96"/>
      <c r="C20" s="63"/>
      <c r="D20" s="63"/>
      <c r="E20" s="63"/>
      <c r="F20" s="63"/>
      <c r="G20" s="79"/>
      <c r="H20" s="79"/>
      <c r="I20" s="79"/>
      <c r="J20" s="79"/>
      <c r="K20" s="79"/>
      <c r="L20" s="79"/>
      <c r="M20" s="79"/>
      <c r="N20" s="79"/>
      <c r="O20" s="79"/>
      <c r="P20" s="80"/>
    </row>
    <row r="21" spans="1:16" ht="32.25" customHeight="1" thickBot="1" thickTop="1">
      <c r="A21" s="99">
        <v>2007</v>
      </c>
      <c r="B21" s="100"/>
      <c r="C21" s="77">
        <v>173654935</v>
      </c>
      <c r="D21" s="77"/>
      <c r="E21" s="77"/>
      <c r="F21" s="77">
        <v>173654935</v>
      </c>
      <c r="G21" s="77"/>
      <c r="H21" s="77"/>
      <c r="I21" s="74"/>
      <c r="J21" s="77"/>
      <c r="K21" s="78"/>
      <c r="L21" s="77"/>
      <c r="M21" s="77"/>
      <c r="N21" s="77"/>
      <c r="O21" s="77"/>
      <c r="P21" s="77"/>
    </row>
    <row r="22" spans="1:16" ht="24.75" customHeight="1" thickBot="1" thickTop="1">
      <c r="A22" s="97">
        <v>2008</v>
      </c>
      <c r="B22" s="98"/>
      <c r="C22" s="69">
        <v>177128034</v>
      </c>
      <c r="D22" s="69"/>
      <c r="E22" s="69"/>
      <c r="F22" s="69">
        <v>177128034</v>
      </c>
      <c r="G22" s="69"/>
      <c r="H22" s="69"/>
      <c r="I22" s="66"/>
      <c r="J22" s="69"/>
      <c r="K22" s="70"/>
      <c r="L22" s="69"/>
      <c r="M22" s="69"/>
      <c r="N22" s="69"/>
      <c r="O22" s="69"/>
      <c r="P22" s="69"/>
    </row>
    <row r="23" spans="1:16" ht="24.75" customHeight="1" thickBot="1" thickTop="1">
      <c r="A23" s="99">
        <v>2009</v>
      </c>
      <c r="B23" s="100"/>
      <c r="C23" s="65">
        <v>180670594</v>
      </c>
      <c r="D23" s="65"/>
      <c r="E23" s="65"/>
      <c r="F23" s="65">
        <v>180670594</v>
      </c>
      <c r="G23" s="65"/>
      <c r="H23" s="65"/>
      <c r="I23" s="66"/>
      <c r="J23" s="65"/>
      <c r="K23" s="67"/>
      <c r="L23" s="65"/>
      <c r="M23" s="65"/>
      <c r="N23" s="65"/>
      <c r="O23" s="65"/>
      <c r="P23" s="65"/>
    </row>
    <row r="24" spans="1:16" ht="24.75" customHeight="1" thickBot="1" thickTop="1">
      <c r="A24" s="97">
        <v>2010</v>
      </c>
      <c r="B24" s="98"/>
      <c r="C24" s="69">
        <v>184284008</v>
      </c>
      <c r="D24" s="69"/>
      <c r="E24" s="69"/>
      <c r="F24" s="69">
        <v>184284008</v>
      </c>
      <c r="G24" s="69"/>
      <c r="H24" s="69"/>
      <c r="I24" s="66"/>
      <c r="J24" s="69"/>
      <c r="K24" s="70"/>
      <c r="L24" s="69"/>
      <c r="M24" s="69"/>
      <c r="N24" s="69"/>
      <c r="O24" s="69"/>
      <c r="P24" s="69"/>
    </row>
    <row r="25" spans="1:16" ht="24.75" customHeight="1" thickBot="1" thickTop="1">
      <c r="A25" s="99">
        <v>2011</v>
      </c>
      <c r="B25" s="100"/>
      <c r="C25" s="65">
        <v>187969686</v>
      </c>
      <c r="D25" s="65"/>
      <c r="E25" s="65"/>
      <c r="F25" s="65">
        <v>187969686</v>
      </c>
      <c r="G25" s="65"/>
      <c r="H25" s="65"/>
      <c r="I25" s="66"/>
      <c r="J25" s="65"/>
      <c r="K25" s="67"/>
      <c r="L25" s="65"/>
      <c r="M25" s="65"/>
      <c r="N25" s="65"/>
      <c r="O25" s="65"/>
      <c r="P25" s="65"/>
    </row>
    <row r="26" spans="1:16" ht="24.75" customHeight="1" thickBot="1" thickTop="1">
      <c r="A26" s="97">
        <v>2012</v>
      </c>
      <c r="B26" s="98"/>
      <c r="C26" s="69">
        <v>318149460</v>
      </c>
      <c r="D26" s="69"/>
      <c r="E26" s="69"/>
      <c r="F26" s="69">
        <v>318149460</v>
      </c>
      <c r="G26" s="69"/>
      <c r="H26" s="69"/>
      <c r="I26" s="66"/>
      <c r="J26" s="69"/>
      <c r="K26" s="70"/>
      <c r="L26" s="69"/>
      <c r="M26" s="69"/>
      <c r="N26" s="69"/>
      <c r="O26" s="69"/>
      <c r="P26" s="69"/>
    </row>
    <row r="27" spans="1:16" ht="24.75" customHeight="1" thickBot="1" thickTop="1">
      <c r="A27" s="99">
        <v>2013</v>
      </c>
      <c r="B27" s="100"/>
      <c r="C27" s="65">
        <v>234143283</v>
      </c>
      <c r="D27" s="65"/>
      <c r="E27" s="65"/>
      <c r="F27" s="65">
        <v>234143283</v>
      </c>
      <c r="G27" s="81"/>
      <c r="H27" s="81"/>
      <c r="I27" s="71"/>
      <c r="J27" s="81"/>
      <c r="K27" s="82"/>
      <c r="L27" s="81"/>
      <c r="M27" s="81"/>
      <c r="N27" s="81"/>
      <c r="O27" s="81"/>
      <c r="P27" s="81"/>
    </row>
    <row r="28" spans="1:16" ht="30.75" customHeight="1" thickBot="1" thickTop="1">
      <c r="A28" s="101" t="s">
        <v>48</v>
      </c>
      <c r="B28" s="102"/>
      <c r="C28" s="72">
        <f>SUM(C21:C27)</f>
        <v>1456000000</v>
      </c>
      <c r="D28" s="72">
        <f>SUM(D21:D27)</f>
        <v>0</v>
      </c>
      <c r="E28" s="72">
        <f>SUM(E21:E27)</f>
        <v>0</v>
      </c>
      <c r="F28" s="72">
        <f>SUM(F21:F27)</f>
        <v>1456000000</v>
      </c>
      <c r="G28" s="76"/>
      <c r="H28" s="76"/>
      <c r="I28" s="87"/>
      <c r="J28" s="76"/>
      <c r="K28" s="76"/>
      <c r="L28" s="76"/>
      <c r="M28" s="76"/>
      <c r="N28" s="76"/>
      <c r="O28" s="76"/>
      <c r="P28" s="76"/>
    </row>
    <row r="29" spans="1:2" ht="12.75">
      <c r="A29" s="92"/>
      <c r="B29" s="92"/>
    </row>
    <row r="30" spans="1:2" ht="12.75">
      <c r="A30" s="92"/>
      <c r="B30" s="92"/>
    </row>
  </sheetData>
  <mergeCells count="28">
    <mergeCell ref="A15:P15"/>
    <mergeCell ref="A19:P19"/>
    <mergeCell ref="P5:P6"/>
    <mergeCell ref="M6:O6"/>
    <mergeCell ref="H5:I5"/>
    <mergeCell ref="J5:J6"/>
    <mergeCell ref="K5:K6"/>
    <mergeCell ref="L5:O5"/>
    <mergeCell ref="A25:B25"/>
    <mergeCell ref="A1:P1"/>
    <mergeCell ref="A13:B13"/>
    <mergeCell ref="A21:B21"/>
    <mergeCell ref="A16:B16"/>
    <mergeCell ref="A5:A7"/>
    <mergeCell ref="B5:B7"/>
    <mergeCell ref="C5:F5"/>
    <mergeCell ref="G5:G6"/>
    <mergeCell ref="A3:P3"/>
    <mergeCell ref="A30:B30"/>
    <mergeCell ref="A17:B17"/>
    <mergeCell ref="A20:B20"/>
    <mergeCell ref="A26:B26"/>
    <mergeCell ref="A27:B27"/>
    <mergeCell ref="A28:B28"/>
    <mergeCell ref="A29:B29"/>
    <mergeCell ref="A22:B22"/>
    <mergeCell ref="A23:B23"/>
    <mergeCell ref="A24:B24"/>
  </mergeCells>
  <printOptions/>
  <pageMargins left="0.75" right="0.75" top="0.52" bottom="0.52" header="0.23" footer="0.3"/>
  <pageSetup fitToHeight="1" fitToWidth="1" horizontalDpi="300" verticalDpi="3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107"/>
  <sheetViews>
    <sheetView workbookViewId="0" topLeftCell="B75">
      <selection activeCell="H96" sqref="H96"/>
    </sheetView>
  </sheetViews>
  <sheetFormatPr defaultColWidth="9.140625" defaultRowHeight="12.75"/>
  <cols>
    <col min="1" max="1" width="34.28125" style="0" bestFit="1" customWidth="1"/>
    <col min="2" max="5" width="13.140625" style="0" bestFit="1" customWidth="1"/>
    <col min="6" max="7" width="12.140625" style="0" bestFit="1" customWidth="1"/>
    <col min="8" max="8" width="10.57421875" style="0" bestFit="1" customWidth="1"/>
    <col min="9" max="10" width="13.140625" style="0" bestFit="1" customWidth="1"/>
    <col min="11" max="11" width="10.57421875" style="0" customWidth="1"/>
    <col min="14" max="14" width="13.8515625" style="0" customWidth="1"/>
    <col min="16" max="16" width="12.140625" style="0" bestFit="1" customWidth="1"/>
    <col min="18" max="18" width="14.57421875" style="0" customWidth="1"/>
  </cols>
  <sheetData>
    <row r="1" spans="1:15" ht="15.75">
      <c r="A1" s="17"/>
      <c r="C1" s="7" t="s">
        <v>32</v>
      </c>
      <c r="E1" s="4" t="s">
        <v>44</v>
      </c>
      <c r="O1" t="s">
        <v>47</v>
      </c>
    </row>
    <row r="2" ht="13.5" thickBot="1">
      <c r="P2" s="10"/>
    </row>
    <row r="3" spans="1:18" ht="13.5" customHeight="1" thickTop="1">
      <c r="A3" s="5" t="s">
        <v>41</v>
      </c>
      <c r="B3" s="126" t="s">
        <v>39</v>
      </c>
      <c r="C3" s="126" t="s">
        <v>40</v>
      </c>
      <c r="D3" s="132" t="s">
        <v>4</v>
      </c>
      <c r="E3" s="133"/>
      <c r="F3" s="133"/>
      <c r="G3" s="133"/>
      <c r="H3" s="133"/>
      <c r="I3" s="133"/>
      <c r="J3" s="133"/>
      <c r="K3" s="133"/>
      <c r="L3" s="133"/>
      <c r="M3" s="134"/>
      <c r="N3" s="141" t="s">
        <v>38</v>
      </c>
      <c r="P3" s="138" t="s">
        <v>37</v>
      </c>
      <c r="Q3" s="126" t="s">
        <v>45</v>
      </c>
      <c r="R3" s="129" t="s">
        <v>16</v>
      </c>
    </row>
    <row r="4" spans="1:18" ht="12.75">
      <c r="A4" s="3" t="s">
        <v>17</v>
      </c>
      <c r="B4" s="127"/>
      <c r="C4" s="127"/>
      <c r="D4" s="135" t="s">
        <v>5</v>
      </c>
      <c r="E4" s="136"/>
      <c r="F4" s="136"/>
      <c r="G4" s="136"/>
      <c r="H4" s="137"/>
      <c r="I4" s="135" t="s">
        <v>11</v>
      </c>
      <c r="J4" s="136"/>
      <c r="K4" s="136"/>
      <c r="L4" s="136"/>
      <c r="M4" s="137"/>
      <c r="N4" s="142"/>
      <c r="P4" s="139"/>
      <c r="Q4" s="127"/>
      <c r="R4" s="130"/>
    </row>
    <row r="5" spans="1:18" ht="12.75">
      <c r="A5" s="3" t="s">
        <v>46</v>
      </c>
      <c r="B5" s="128"/>
      <c r="C5" s="128"/>
      <c r="D5" s="50" t="s">
        <v>6</v>
      </c>
      <c r="E5" s="50" t="s">
        <v>7</v>
      </c>
      <c r="F5" s="50" t="s">
        <v>8</v>
      </c>
      <c r="G5" s="50" t="s">
        <v>9</v>
      </c>
      <c r="H5" s="51" t="s">
        <v>10</v>
      </c>
      <c r="I5" s="50" t="s">
        <v>6</v>
      </c>
      <c r="J5" s="37" t="s">
        <v>12</v>
      </c>
      <c r="K5" s="37" t="s">
        <v>13</v>
      </c>
      <c r="L5" s="37" t="s">
        <v>15</v>
      </c>
      <c r="M5" s="37" t="s">
        <v>14</v>
      </c>
      <c r="N5" s="143"/>
      <c r="P5" s="139"/>
      <c r="Q5" s="127"/>
      <c r="R5" s="130"/>
    </row>
    <row r="6" spans="1:18" ht="12.75">
      <c r="A6" s="2"/>
      <c r="B6" s="1" t="s">
        <v>0</v>
      </c>
      <c r="C6" s="1" t="s">
        <v>1</v>
      </c>
      <c r="D6" s="1" t="s">
        <v>2</v>
      </c>
      <c r="E6" s="38">
        <v>4</v>
      </c>
      <c r="F6" s="38">
        <v>5</v>
      </c>
      <c r="G6" s="38">
        <v>6</v>
      </c>
      <c r="H6" s="39">
        <v>7</v>
      </c>
      <c r="I6" s="1" t="s">
        <v>3</v>
      </c>
      <c r="J6" s="38">
        <v>9</v>
      </c>
      <c r="K6" s="38">
        <v>10</v>
      </c>
      <c r="L6" s="38">
        <v>11</v>
      </c>
      <c r="M6" s="38">
        <v>12</v>
      </c>
      <c r="N6" s="40">
        <v>13</v>
      </c>
      <c r="P6" s="140"/>
      <c r="Q6" s="128"/>
      <c r="R6" s="131"/>
    </row>
    <row r="7" spans="1:18" ht="12.75">
      <c r="A7" s="3" t="s">
        <v>18</v>
      </c>
      <c r="B7" s="18"/>
      <c r="C7" s="18"/>
      <c r="D7" s="18"/>
      <c r="E7" s="18"/>
      <c r="F7" s="18"/>
      <c r="G7" s="18"/>
      <c r="H7" s="19"/>
      <c r="I7" s="18"/>
      <c r="J7" s="18"/>
      <c r="K7" s="18"/>
      <c r="L7" s="18"/>
      <c r="M7" s="18"/>
      <c r="N7" s="20"/>
      <c r="O7" s="21"/>
      <c r="P7" s="22"/>
      <c r="Q7" s="41"/>
      <c r="R7" s="23"/>
    </row>
    <row r="8" spans="1:18" ht="12.75">
      <c r="A8" s="3" t="s">
        <v>24</v>
      </c>
      <c r="B8" s="24">
        <f>SUM(C8+N8)</f>
        <v>4483.494409333333</v>
      </c>
      <c r="C8" s="24">
        <f>SUM(D8+I8)</f>
        <v>4373.494409333333</v>
      </c>
      <c r="D8" s="24">
        <f>SUM(E8:H8)</f>
        <v>3280.120807</v>
      </c>
      <c r="E8" s="24">
        <f>SUM(E9:E15)</f>
        <v>392.436259</v>
      </c>
      <c r="F8" s="24">
        <f>SUM(F9:F15)</f>
        <v>2887.6845479999997</v>
      </c>
      <c r="G8" s="18"/>
      <c r="H8" s="19"/>
      <c r="I8" s="24">
        <f>SUM(J8:M8)</f>
        <v>1093.3736023333336</v>
      </c>
      <c r="J8" s="24">
        <f>SUM(J9:J15)</f>
        <v>1093.3736023333336</v>
      </c>
      <c r="K8" s="24"/>
      <c r="L8" s="24"/>
      <c r="M8" s="24"/>
      <c r="N8" s="25">
        <f>SUM(N9:N15)</f>
        <v>110</v>
      </c>
      <c r="O8" s="21"/>
      <c r="P8" s="22"/>
      <c r="Q8" s="18"/>
      <c r="R8" s="23"/>
    </row>
    <row r="9" spans="1:18" ht="12.75">
      <c r="A9" s="13">
        <v>2000</v>
      </c>
      <c r="B9" s="26">
        <f aca="true" t="shared" si="0" ref="B9:B15">N9+C9</f>
        <v>719.1756370744517</v>
      </c>
      <c r="C9" s="26">
        <f aca="true" t="shared" si="1" ref="C9:C15">D9+I9</f>
        <v>701.142288</v>
      </c>
      <c r="D9" s="18">
        <f>SUM(E9:F9)</f>
        <v>525.856716</v>
      </c>
      <c r="E9" s="18">
        <v>61.644002</v>
      </c>
      <c r="F9" s="18">
        <v>464.212714</v>
      </c>
      <c r="G9" s="18"/>
      <c r="H9" s="19"/>
      <c r="I9" s="26">
        <f aca="true" t="shared" si="2" ref="I9:I15">SUM(J9:M9)</f>
        <v>175.285572</v>
      </c>
      <c r="J9" s="18">
        <v>175.285572</v>
      </c>
      <c r="K9" s="18"/>
      <c r="L9" s="18"/>
      <c r="M9" s="18"/>
      <c r="N9" s="20">
        <v>18.033349074451763</v>
      </c>
      <c r="O9" s="21"/>
      <c r="P9" s="22"/>
      <c r="Q9" s="18"/>
      <c r="R9" s="23"/>
    </row>
    <row r="10" spans="1:18" ht="12.75">
      <c r="A10" s="13">
        <v>2001</v>
      </c>
      <c r="B10" s="26">
        <f t="shared" si="0"/>
        <v>709.958451027744</v>
      </c>
      <c r="C10" s="26">
        <f t="shared" si="1"/>
        <v>691.5646453333334</v>
      </c>
      <c r="D10" s="18">
        <f aca="true" t="shared" si="3" ref="D10:D15">SUM(E10:F10)</f>
        <v>518.673484</v>
      </c>
      <c r="E10" s="18">
        <v>63.913728</v>
      </c>
      <c r="F10" s="18">
        <v>454.759756</v>
      </c>
      <c r="G10" s="18"/>
      <c r="H10" s="19"/>
      <c r="I10" s="26">
        <f t="shared" si="2"/>
        <v>172.89116133333332</v>
      </c>
      <c r="J10" s="18">
        <v>172.89116133333332</v>
      </c>
      <c r="K10" s="18"/>
      <c r="L10" s="18"/>
      <c r="M10" s="18"/>
      <c r="N10" s="20">
        <v>18.393805694410563</v>
      </c>
      <c r="O10" s="21"/>
      <c r="P10" s="22"/>
      <c r="Q10" s="18"/>
      <c r="R10" s="23"/>
    </row>
    <row r="11" spans="1:18" ht="12.75">
      <c r="A11" s="13">
        <v>2002</v>
      </c>
      <c r="B11" s="26">
        <f t="shared" si="0"/>
        <v>689.558652540017</v>
      </c>
      <c r="C11" s="26">
        <f t="shared" si="1"/>
        <v>670.7866759999999</v>
      </c>
      <c r="D11" s="18">
        <f t="shared" si="3"/>
        <v>503.090007</v>
      </c>
      <c r="E11" s="18">
        <v>59.446327</v>
      </c>
      <c r="F11" s="18">
        <v>443.64368</v>
      </c>
      <c r="G11" s="18"/>
      <c r="H11" s="19"/>
      <c r="I11" s="26">
        <f t="shared" si="2"/>
        <v>167.69666899999999</v>
      </c>
      <c r="J11" s="18">
        <v>167.69666899999999</v>
      </c>
      <c r="K11" s="18"/>
      <c r="L11" s="18"/>
      <c r="M11" s="18"/>
      <c r="N11" s="20">
        <v>18.77197654001703</v>
      </c>
      <c r="O11" s="21"/>
      <c r="P11" s="22"/>
      <c r="Q11" s="18"/>
      <c r="R11" s="23"/>
    </row>
    <row r="12" spans="1:18" ht="12.75">
      <c r="A12" s="13">
        <v>2003</v>
      </c>
      <c r="B12" s="26">
        <f t="shared" si="0"/>
        <v>632.8120280129602</v>
      </c>
      <c r="C12" s="26">
        <f t="shared" si="1"/>
        <v>618.416792</v>
      </c>
      <c r="D12" s="18">
        <f t="shared" si="3"/>
        <v>463.81259400000005</v>
      </c>
      <c r="E12" s="18">
        <v>56.753667</v>
      </c>
      <c r="F12" s="18">
        <v>407.05892700000004</v>
      </c>
      <c r="G12" s="18"/>
      <c r="H12" s="19"/>
      <c r="I12" s="26">
        <f t="shared" si="2"/>
        <v>154.604198</v>
      </c>
      <c r="J12" s="18">
        <v>154.604198</v>
      </c>
      <c r="K12" s="18"/>
      <c r="L12" s="18"/>
      <c r="M12" s="18"/>
      <c r="N12" s="20">
        <v>14.395236012960293</v>
      </c>
      <c r="O12" s="21"/>
      <c r="P12" s="22"/>
      <c r="Q12" s="18"/>
      <c r="R12" s="23"/>
    </row>
    <row r="13" spans="1:18" ht="12.75">
      <c r="A13" s="13">
        <v>2004</v>
      </c>
      <c r="B13" s="26">
        <f t="shared" si="0"/>
        <v>567.0437441717693</v>
      </c>
      <c r="C13" s="26">
        <f t="shared" si="1"/>
        <v>553.876796</v>
      </c>
      <c r="D13" s="18">
        <f t="shared" si="3"/>
        <v>415.407597</v>
      </c>
      <c r="E13" s="18">
        <v>52.383286999999996</v>
      </c>
      <c r="F13" s="18">
        <v>363.02431</v>
      </c>
      <c r="G13" s="18"/>
      <c r="H13" s="19"/>
      <c r="I13" s="26">
        <f t="shared" si="2"/>
        <v>138.469199</v>
      </c>
      <c r="J13" s="18">
        <v>138.469199</v>
      </c>
      <c r="K13" s="18"/>
      <c r="L13" s="18"/>
      <c r="M13" s="18"/>
      <c r="N13" s="20">
        <v>13.166948171769222</v>
      </c>
      <c r="O13" s="21"/>
      <c r="P13" s="22"/>
      <c r="Q13" s="18"/>
      <c r="R13" s="23"/>
    </row>
    <row r="14" spans="1:18" ht="12.75">
      <c r="A14" s="13">
        <v>2005</v>
      </c>
      <c r="B14" s="26">
        <f t="shared" si="0"/>
        <v>575.8244277710709</v>
      </c>
      <c r="C14" s="26">
        <f t="shared" si="1"/>
        <v>562.3592533333334</v>
      </c>
      <c r="D14" s="18">
        <f t="shared" si="3"/>
        <v>421.76944000000003</v>
      </c>
      <c r="E14" s="18">
        <v>49.639675000000004</v>
      </c>
      <c r="F14" s="18">
        <v>372.129765</v>
      </c>
      <c r="G14" s="18"/>
      <c r="H14" s="19"/>
      <c r="I14" s="26">
        <f t="shared" si="2"/>
        <v>140.58981333333335</v>
      </c>
      <c r="J14" s="18">
        <v>140.58981333333335</v>
      </c>
      <c r="K14" s="18"/>
      <c r="L14" s="18"/>
      <c r="M14" s="18"/>
      <c r="N14" s="20">
        <v>13.465174437737426</v>
      </c>
      <c r="O14" s="21"/>
      <c r="P14" s="22"/>
      <c r="Q14" s="18"/>
      <c r="R14" s="23"/>
    </row>
    <row r="15" spans="1:18" ht="12.75">
      <c r="A15" s="13">
        <v>2006</v>
      </c>
      <c r="B15" s="26">
        <f t="shared" si="0"/>
        <v>589.1214687353204</v>
      </c>
      <c r="C15" s="26">
        <f t="shared" si="1"/>
        <v>575.3479586666667</v>
      </c>
      <c r="D15" s="18">
        <f t="shared" si="3"/>
        <v>431.51096900000005</v>
      </c>
      <c r="E15" s="18">
        <v>48.655573000000004</v>
      </c>
      <c r="F15" s="18">
        <v>382.85539600000004</v>
      </c>
      <c r="G15" s="18"/>
      <c r="H15" s="19"/>
      <c r="I15" s="26">
        <f t="shared" si="2"/>
        <v>143.8369896666667</v>
      </c>
      <c r="J15" s="18">
        <v>143.8369896666667</v>
      </c>
      <c r="K15" s="18"/>
      <c r="L15" s="18"/>
      <c r="M15" s="18"/>
      <c r="N15" s="20">
        <v>13.773510068653703</v>
      </c>
      <c r="O15" s="21"/>
      <c r="P15" s="22"/>
      <c r="Q15" s="18"/>
      <c r="R15" s="23"/>
    </row>
    <row r="16" spans="1:18" ht="12.75">
      <c r="A16" s="3" t="s">
        <v>19</v>
      </c>
      <c r="B16" s="26"/>
      <c r="C16" s="18"/>
      <c r="D16" s="18"/>
      <c r="E16" s="18"/>
      <c r="F16" s="18"/>
      <c r="G16" s="18"/>
      <c r="H16" s="19"/>
      <c r="I16" s="18"/>
      <c r="J16" s="18"/>
      <c r="K16" s="18"/>
      <c r="L16" s="18"/>
      <c r="M16" s="18"/>
      <c r="N16" s="20"/>
      <c r="O16" s="21"/>
      <c r="P16" s="22"/>
      <c r="Q16" s="18"/>
      <c r="R16" s="23"/>
    </row>
    <row r="17" spans="1:18" ht="12.75">
      <c r="A17" s="3" t="s">
        <v>30</v>
      </c>
      <c r="B17" s="24">
        <f>N17+C17</f>
        <v>12087.578359</v>
      </c>
      <c r="C17" s="24">
        <f>D17+I17</f>
        <v>8571.578359</v>
      </c>
      <c r="D17" s="24">
        <f>SUM(D18:D24)</f>
        <v>4501.755761</v>
      </c>
      <c r="E17" s="24">
        <f>SUM(E18:E24)</f>
        <v>4501.755761</v>
      </c>
      <c r="F17" s="18"/>
      <c r="G17" s="18"/>
      <c r="H17" s="19"/>
      <c r="I17" s="24">
        <f>SUM(J17:M17)</f>
        <v>4069.8225979999997</v>
      </c>
      <c r="J17" s="24">
        <f>SUM(J18:J24)</f>
        <v>4069.8225979999997</v>
      </c>
      <c r="K17" s="18"/>
      <c r="L17" s="18"/>
      <c r="M17" s="18"/>
      <c r="N17" s="25">
        <f>SUM(N18:N24)</f>
        <v>3516</v>
      </c>
      <c r="O17" s="21"/>
      <c r="P17" s="27"/>
      <c r="Q17" s="18"/>
      <c r="R17" s="23"/>
    </row>
    <row r="18" spans="1:18" ht="12.75">
      <c r="A18" s="13">
        <v>2000</v>
      </c>
      <c r="B18" s="26">
        <f aca="true" t="shared" si="4" ref="B18:B77">N18+C18</f>
        <v>2244.954548</v>
      </c>
      <c r="C18" s="26">
        <f aca="true" t="shared" si="5" ref="C18:C77">D18+I18</f>
        <v>1597.876389</v>
      </c>
      <c r="D18" s="18">
        <f aca="true" t="shared" si="6" ref="D18:D24">SUM(E18:F18)</f>
        <v>835.809503</v>
      </c>
      <c r="E18" s="18">
        <v>835.809503</v>
      </c>
      <c r="F18" s="18"/>
      <c r="G18" s="18"/>
      <c r="H18" s="19"/>
      <c r="I18" s="26">
        <f aca="true" t="shared" si="7" ref="I18:I24">SUM(J18:M18)</f>
        <v>762.0668860000001</v>
      </c>
      <c r="J18" s="18">
        <v>762.0668860000001</v>
      </c>
      <c r="K18" s="18"/>
      <c r="L18" s="18"/>
      <c r="M18" s="18"/>
      <c r="N18" s="20">
        <v>647.078159</v>
      </c>
      <c r="O18" s="21"/>
      <c r="P18" s="22"/>
      <c r="Q18" s="18"/>
      <c r="R18" s="23"/>
    </row>
    <row r="19" spans="1:18" ht="12.75">
      <c r="A19" s="13">
        <v>2001</v>
      </c>
      <c r="B19" s="26">
        <f t="shared" si="4"/>
        <v>1993.700658</v>
      </c>
      <c r="C19" s="26">
        <f t="shared" si="5"/>
        <v>1393.671171</v>
      </c>
      <c r="D19" s="18">
        <f t="shared" si="6"/>
        <v>730.791487</v>
      </c>
      <c r="E19" s="18">
        <v>730.791487</v>
      </c>
      <c r="F19" s="18"/>
      <c r="G19" s="18"/>
      <c r="H19" s="19"/>
      <c r="I19" s="26">
        <f t="shared" si="7"/>
        <v>662.879684</v>
      </c>
      <c r="J19" s="18">
        <v>662.879684</v>
      </c>
      <c r="K19" s="18"/>
      <c r="L19" s="18"/>
      <c r="M19" s="18"/>
      <c r="N19" s="20">
        <v>600.029487</v>
      </c>
      <c r="O19" s="21"/>
      <c r="P19" s="22"/>
      <c r="Q19" s="18"/>
      <c r="R19" s="23"/>
    </row>
    <row r="20" spans="1:18" ht="12.75">
      <c r="A20" s="13">
        <v>2002</v>
      </c>
      <c r="B20" s="26">
        <f t="shared" si="4"/>
        <v>1545.1716</v>
      </c>
      <c r="C20" s="26">
        <f t="shared" si="5"/>
        <v>1031.007426</v>
      </c>
      <c r="D20" s="18">
        <f t="shared" si="6"/>
        <v>544.105602</v>
      </c>
      <c r="E20" s="18">
        <v>544.105602</v>
      </c>
      <c r="F20" s="18"/>
      <c r="G20" s="18"/>
      <c r="H20" s="19"/>
      <c r="I20" s="26">
        <f t="shared" si="7"/>
        <v>486.901824</v>
      </c>
      <c r="J20" s="18">
        <v>486.901824</v>
      </c>
      <c r="K20" s="18"/>
      <c r="L20" s="18"/>
      <c r="M20" s="18"/>
      <c r="N20" s="20">
        <v>514.164174</v>
      </c>
      <c r="O20" s="21"/>
      <c r="P20" s="22"/>
      <c r="Q20" s="18"/>
      <c r="R20" s="23"/>
    </row>
    <row r="21" spans="1:18" ht="12.75">
      <c r="A21" s="13">
        <v>2003</v>
      </c>
      <c r="B21" s="26">
        <f t="shared" si="4"/>
        <v>1804.2510379999999</v>
      </c>
      <c r="C21" s="26">
        <f t="shared" si="5"/>
        <v>1312.2254389999998</v>
      </c>
      <c r="D21" s="18">
        <f t="shared" si="6"/>
        <v>688.4767999999999</v>
      </c>
      <c r="E21" s="18">
        <v>688.4767999999999</v>
      </c>
      <c r="F21" s="18"/>
      <c r="G21" s="18"/>
      <c r="H21" s="19"/>
      <c r="I21" s="26">
        <f t="shared" si="7"/>
        <v>623.748639</v>
      </c>
      <c r="J21" s="18">
        <v>623.748639</v>
      </c>
      <c r="K21" s="18"/>
      <c r="L21" s="18"/>
      <c r="M21" s="18"/>
      <c r="N21" s="20">
        <v>492.025599</v>
      </c>
      <c r="O21" s="21"/>
      <c r="P21" s="22"/>
      <c r="Q21" s="18"/>
      <c r="R21" s="23"/>
    </row>
    <row r="22" spans="1:18" ht="12.75">
      <c r="A22" s="13">
        <v>2004</v>
      </c>
      <c r="B22" s="26">
        <f t="shared" si="4"/>
        <v>1409.336045</v>
      </c>
      <c r="C22" s="26">
        <f t="shared" si="5"/>
        <v>1012.386937</v>
      </c>
      <c r="D22" s="18">
        <f t="shared" si="6"/>
        <v>532.989155</v>
      </c>
      <c r="E22" s="18">
        <v>532.989155</v>
      </c>
      <c r="F22" s="18"/>
      <c r="G22" s="18"/>
      <c r="H22" s="19"/>
      <c r="I22" s="26">
        <f t="shared" si="7"/>
        <v>479.397782</v>
      </c>
      <c r="J22" s="18">
        <v>479.397782</v>
      </c>
      <c r="K22" s="18"/>
      <c r="L22" s="18"/>
      <c r="M22" s="18"/>
      <c r="N22" s="20">
        <v>396.949108</v>
      </c>
      <c r="O22" s="21"/>
      <c r="P22" s="22"/>
      <c r="Q22" s="18"/>
      <c r="R22" s="23"/>
    </row>
    <row r="23" spans="1:18" ht="12.75">
      <c r="A23" s="13">
        <v>2005</v>
      </c>
      <c r="B23" s="26">
        <f t="shared" si="4"/>
        <v>1499.152861</v>
      </c>
      <c r="C23" s="26">
        <f t="shared" si="5"/>
        <v>1078.242411</v>
      </c>
      <c r="D23" s="18">
        <f t="shared" si="6"/>
        <v>567.161481</v>
      </c>
      <c r="E23" s="18">
        <v>567.161481</v>
      </c>
      <c r="F23" s="18"/>
      <c r="G23" s="18"/>
      <c r="H23" s="19"/>
      <c r="I23" s="26">
        <f t="shared" si="7"/>
        <v>511.08092999999997</v>
      </c>
      <c r="J23" s="18">
        <v>511.08092999999997</v>
      </c>
      <c r="K23" s="18"/>
      <c r="L23" s="18"/>
      <c r="M23" s="18"/>
      <c r="N23" s="20">
        <v>420.91044999999997</v>
      </c>
      <c r="O23" s="21"/>
      <c r="P23" s="22"/>
      <c r="Q23" s="18"/>
      <c r="R23" s="23"/>
    </row>
    <row r="24" spans="1:18" ht="12.75">
      <c r="A24" s="13">
        <v>2006</v>
      </c>
      <c r="B24" s="26">
        <f t="shared" si="4"/>
        <v>1591.0116089999997</v>
      </c>
      <c r="C24" s="26">
        <f t="shared" si="5"/>
        <v>1146.1685859999998</v>
      </c>
      <c r="D24" s="18">
        <f t="shared" si="6"/>
        <v>602.421733</v>
      </c>
      <c r="E24" s="18">
        <v>602.421733</v>
      </c>
      <c r="F24" s="18"/>
      <c r="G24" s="18"/>
      <c r="H24" s="19"/>
      <c r="I24" s="26">
        <f t="shared" si="7"/>
        <v>543.7468529999999</v>
      </c>
      <c r="J24" s="18">
        <v>543.7468529999999</v>
      </c>
      <c r="K24" s="18"/>
      <c r="L24" s="18"/>
      <c r="M24" s="18"/>
      <c r="N24" s="20">
        <v>444.84302299999996</v>
      </c>
      <c r="O24" s="21"/>
      <c r="P24" s="22"/>
      <c r="Q24" s="18"/>
      <c r="R24" s="23"/>
    </row>
    <row r="25" spans="1:18" ht="12.75">
      <c r="A25" s="3" t="s">
        <v>20</v>
      </c>
      <c r="B25" s="26"/>
      <c r="C25" s="26"/>
      <c r="D25" s="18"/>
      <c r="E25" s="18"/>
      <c r="F25" s="18"/>
      <c r="G25" s="18"/>
      <c r="H25" s="19"/>
      <c r="I25" s="18"/>
      <c r="J25" s="18"/>
      <c r="K25" s="18"/>
      <c r="L25" s="18"/>
      <c r="M25" s="18"/>
      <c r="N25" s="20"/>
      <c r="O25" s="21"/>
      <c r="P25" s="22"/>
      <c r="Q25" s="18"/>
      <c r="R25" s="23"/>
    </row>
    <row r="26" spans="1:18" ht="12.75">
      <c r="A26" s="3" t="s">
        <v>31</v>
      </c>
      <c r="B26" s="24">
        <f t="shared" si="4"/>
        <v>6098.265991606022</v>
      </c>
      <c r="C26" s="24">
        <f t="shared" si="5"/>
        <v>3288.086682248936</v>
      </c>
      <c r="D26" s="24">
        <f>SUM(E26:H26)</f>
        <v>1976.7053910000002</v>
      </c>
      <c r="E26" s="24">
        <f>SUM(E27:E33)</f>
        <v>1826.7053910000002</v>
      </c>
      <c r="F26" s="24">
        <f>SUM(F27:F33)</f>
        <v>150</v>
      </c>
      <c r="G26" s="18"/>
      <c r="H26" s="19"/>
      <c r="I26" s="24">
        <f>SUM(J26:M26)</f>
        <v>1311.3812912489357</v>
      </c>
      <c r="J26" s="24">
        <f>SUM(J27:J33)</f>
        <v>1311.3812912489357</v>
      </c>
      <c r="K26" s="18"/>
      <c r="L26" s="18"/>
      <c r="M26" s="18"/>
      <c r="N26" s="28">
        <f>SUM(N27:N33)</f>
        <v>2810.179309357086</v>
      </c>
      <c r="O26" s="21"/>
      <c r="P26" s="22"/>
      <c r="Q26" s="18"/>
      <c r="R26" s="23"/>
    </row>
    <row r="27" spans="1:18" ht="12.75">
      <c r="A27" s="13">
        <v>2000</v>
      </c>
      <c r="B27" s="26">
        <f t="shared" si="4"/>
        <v>1009.4013857501122</v>
      </c>
      <c r="C27" s="26">
        <f t="shared" si="5"/>
        <v>554.5957711167886</v>
      </c>
      <c r="D27" s="26">
        <f aca="true" t="shared" si="8" ref="D27:D33">SUM(E27:H27)</f>
        <v>337.312182</v>
      </c>
      <c r="E27" s="26">
        <v>316.105666</v>
      </c>
      <c r="F27" s="26">
        <v>21.206516</v>
      </c>
      <c r="G27" s="18"/>
      <c r="H27" s="19"/>
      <c r="I27" s="26">
        <f aca="true" t="shared" si="9" ref="I27:I33">SUM(J27:M27)</f>
        <v>217.28358911678856</v>
      </c>
      <c r="J27" s="26">
        <v>217.28358911678856</v>
      </c>
      <c r="K27" s="18"/>
      <c r="L27" s="18"/>
      <c r="M27" s="18"/>
      <c r="N27" s="30">
        <v>454.8056146333236</v>
      </c>
      <c r="O27" s="21"/>
      <c r="P27" s="22"/>
      <c r="Q27" s="18"/>
      <c r="R27" s="23"/>
    </row>
    <row r="28" spans="1:18" ht="12.75">
      <c r="A28" s="13">
        <v>2001</v>
      </c>
      <c r="B28" s="26">
        <f t="shared" si="4"/>
        <v>982.9276562096363</v>
      </c>
      <c r="C28" s="26">
        <f t="shared" si="5"/>
        <v>535.1160444316401</v>
      </c>
      <c r="D28" s="26">
        <f t="shared" si="8"/>
        <v>324.152719</v>
      </c>
      <c r="E28" s="26">
        <v>302.450197</v>
      </c>
      <c r="F28" s="26">
        <v>21.702522000000002</v>
      </c>
      <c r="G28" s="18"/>
      <c r="H28" s="19"/>
      <c r="I28" s="26">
        <f t="shared" si="9"/>
        <v>210.96332543164016</v>
      </c>
      <c r="J28" s="26">
        <v>210.96332543164016</v>
      </c>
      <c r="K28" s="18"/>
      <c r="L28" s="18"/>
      <c r="M28" s="18"/>
      <c r="N28" s="30">
        <v>447.8116117779962</v>
      </c>
      <c r="O28" s="21"/>
      <c r="P28" s="22"/>
      <c r="Q28" s="18"/>
      <c r="R28" s="23"/>
    </row>
    <row r="29" spans="1:18" ht="12.75">
      <c r="A29" s="13">
        <v>2002</v>
      </c>
      <c r="B29" s="26">
        <f t="shared" si="4"/>
        <v>948.4898944346905</v>
      </c>
      <c r="C29" s="26">
        <f t="shared" si="5"/>
        <v>506.8942819722597</v>
      </c>
      <c r="D29" s="26">
        <f t="shared" si="8"/>
        <v>305.201671</v>
      </c>
      <c r="E29" s="26">
        <v>283.099986</v>
      </c>
      <c r="F29" s="26">
        <v>22.101685</v>
      </c>
      <c r="G29" s="18"/>
      <c r="H29" s="19"/>
      <c r="I29" s="26">
        <f t="shared" si="9"/>
        <v>201.69261097225973</v>
      </c>
      <c r="J29" s="26">
        <v>201.69261097225973</v>
      </c>
      <c r="K29" s="18"/>
      <c r="L29" s="18"/>
      <c r="M29" s="18"/>
      <c r="N29" s="30">
        <v>441.59561246243084</v>
      </c>
      <c r="O29" s="21"/>
      <c r="P29" s="22"/>
      <c r="Q29" s="18"/>
      <c r="R29" s="23"/>
    </row>
    <row r="30" spans="1:18" ht="12.75">
      <c r="A30" s="13">
        <v>2003</v>
      </c>
      <c r="B30" s="26">
        <f t="shared" si="4"/>
        <v>860.7867763940756</v>
      </c>
      <c r="C30" s="26">
        <f t="shared" si="5"/>
        <v>469.47628353536334</v>
      </c>
      <c r="D30" s="26">
        <f t="shared" si="8"/>
        <v>281.900894</v>
      </c>
      <c r="E30" s="26">
        <v>259.668985</v>
      </c>
      <c r="F30" s="26">
        <v>22.231909</v>
      </c>
      <c r="G30" s="18"/>
      <c r="H30" s="19"/>
      <c r="I30" s="26">
        <f t="shared" si="9"/>
        <v>187.57538953536334</v>
      </c>
      <c r="J30" s="26">
        <v>187.57538953536334</v>
      </c>
      <c r="K30" s="18"/>
      <c r="L30" s="18"/>
      <c r="M30" s="18"/>
      <c r="N30" s="30">
        <v>391.3104928587122</v>
      </c>
      <c r="O30" s="21"/>
      <c r="P30" s="22"/>
      <c r="Q30" s="18"/>
      <c r="R30" s="23"/>
    </row>
    <row r="31" spans="1:18" ht="12.75">
      <c r="A31" s="13">
        <v>2004</v>
      </c>
      <c r="B31" s="26">
        <f t="shared" si="4"/>
        <v>750.9283827656657</v>
      </c>
      <c r="C31" s="26">
        <f t="shared" si="5"/>
        <v>399.2527656457949</v>
      </c>
      <c r="D31" s="26">
        <f t="shared" si="8"/>
        <v>237.923272</v>
      </c>
      <c r="E31" s="26">
        <v>217.356747</v>
      </c>
      <c r="F31" s="26">
        <v>20.566525</v>
      </c>
      <c r="G31" s="18"/>
      <c r="H31" s="19"/>
      <c r="I31" s="26">
        <f t="shared" si="9"/>
        <v>161.3294936457949</v>
      </c>
      <c r="J31" s="26">
        <v>161.3294936457949</v>
      </c>
      <c r="K31" s="18"/>
      <c r="L31" s="18"/>
      <c r="M31" s="18"/>
      <c r="N31" s="30">
        <v>351.6756171198708</v>
      </c>
      <c r="O31" s="21"/>
      <c r="P31" s="22"/>
      <c r="Q31" s="18"/>
      <c r="R31" s="23"/>
    </row>
    <row r="32" spans="1:18" ht="12.75">
      <c r="A32" s="13">
        <v>2005</v>
      </c>
      <c r="B32" s="26">
        <f t="shared" si="4"/>
        <v>763.9101172632307</v>
      </c>
      <c r="C32" s="26">
        <f t="shared" si="5"/>
        <v>406.4234057903051</v>
      </c>
      <c r="D32" s="26">
        <f t="shared" si="8"/>
        <v>242.11515500000002</v>
      </c>
      <c r="E32" s="18">
        <v>221.14757</v>
      </c>
      <c r="F32" s="26">
        <v>20.967585</v>
      </c>
      <c r="G32" s="18"/>
      <c r="H32" s="19"/>
      <c r="I32" s="26">
        <f t="shared" si="9"/>
        <v>164.30825079030507</v>
      </c>
      <c r="J32" s="18">
        <v>164.30825079030507</v>
      </c>
      <c r="K32" s="18"/>
      <c r="L32" s="18"/>
      <c r="M32" s="18"/>
      <c r="N32" s="20">
        <v>357.48671147292566</v>
      </c>
      <c r="O32" s="21"/>
      <c r="P32" s="22"/>
      <c r="Q32" s="18"/>
      <c r="R32" s="23"/>
    </row>
    <row r="33" spans="1:18" ht="12.75">
      <c r="A33" s="13">
        <v>2006</v>
      </c>
      <c r="B33" s="26">
        <f t="shared" si="4"/>
        <v>781.821778788611</v>
      </c>
      <c r="C33" s="26">
        <f t="shared" si="5"/>
        <v>416.3281297567839</v>
      </c>
      <c r="D33" s="26">
        <f t="shared" si="8"/>
        <v>248.09949799999998</v>
      </c>
      <c r="E33" s="18">
        <v>226.87624</v>
      </c>
      <c r="F33" s="26">
        <v>21.223258</v>
      </c>
      <c r="G33" s="18"/>
      <c r="H33" s="19"/>
      <c r="I33" s="26">
        <f t="shared" si="9"/>
        <v>168.2286317567839</v>
      </c>
      <c r="J33" s="18">
        <v>168.2286317567839</v>
      </c>
      <c r="K33" s="18"/>
      <c r="L33" s="18"/>
      <c r="M33" s="18"/>
      <c r="N33" s="20">
        <v>365.4936490318271</v>
      </c>
      <c r="O33" s="21"/>
      <c r="P33" s="22"/>
      <c r="Q33" s="18"/>
      <c r="R33" s="23"/>
    </row>
    <row r="34" spans="1:18" ht="12.75">
      <c r="A34" s="3" t="s">
        <v>21</v>
      </c>
      <c r="B34" s="18"/>
      <c r="C34" s="18"/>
      <c r="D34" s="18"/>
      <c r="E34" s="18"/>
      <c r="F34" s="18"/>
      <c r="G34" s="18"/>
      <c r="H34" s="19"/>
      <c r="I34" s="18"/>
      <c r="J34" s="18"/>
      <c r="K34" s="18"/>
      <c r="L34" s="18"/>
      <c r="M34" s="18"/>
      <c r="N34" s="20"/>
      <c r="O34" s="21"/>
      <c r="P34" s="22"/>
      <c r="Q34" s="18"/>
      <c r="R34" s="23"/>
    </row>
    <row r="35" spans="1:18" ht="12.75">
      <c r="A35" s="3" t="s">
        <v>42</v>
      </c>
      <c r="B35" s="24">
        <f t="shared" si="4"/>
        <v>3773.5043060000003</v>
      </c>
      <c r="C35" s="24">
        <f t="shared" si="5"/>
        <v>2096.283334</v>
      </c>
      <c r="D35" s="24">
        <f>SUM(E35:H35)</f>
        <v>1470.014251</v>
      </c>
      <c r="E35" s="24">
        <f>SUM(E36:E42)</f>
        <v>25.495752</v>
      </c>
      <c r="F35" s="24"/>
      <c r="G35" s="24">
        <f>SUM(G36:G42)</f>
        <v>1233.4184989999999</v>
      </c>
      <c r="H35" s="24">
        <f>SUM(H36:H42)</f>
        <v>211.10000000000002</v>
      </c>
      <c r="I35" s="24">
        <f>SUM(J35:M35)</f>
        <v>626.269083</v>
      </c>
      <c r="J35" s="24">
        <f>SUM(J36:J42)</f>
        <v>626.269083</v>
      </c>
      <c r="K35" s="18"/>
      <c r="L35" s="18"/>
      <c r="M35" s="18"/>
      <c r="N35" s="25">
        <f>SUM(N36:N42)</f>
        <v>1677.220972</v>
      </c>
      <c r="O35" s="21"/>
      <c r="P35" s="22"/>
      <c r="Q35" s="18"/>
      <c r="R35" s="23"/>
    </row>
    <row r="36" spans="1:18" ht="12.75">
      <c r="A36" s="13">
        <v>2000</v>
      </c>
      <c r="B36" s="26">
        <f t="shared" si="4"/>
        <v>1190.170116</v>
      </c>
      <c r="C36" s="26">
        <f t="shared" si="5"/>
        <v>887.348423</v>
      </c>
      <c r="D36" s="26">
        <f>SUM(E36:N36)</f>
        <v>777.418042</v>
      </c>
      <c r="E36" s="26">
        <v>2.689164</v>
      </c>
      <c r="F36" s="24"/>
      <c r="G36" s="26">
        <v>229.846423</v>
      </c>
      <c r="H36" s="42">
        <v>22.2</v>
      </c>
      <c r="I36" s="18">
        <f aca="true" t="shared" si="10" ref="I36:I41">SUM(J36:M36)</f>
        <v>109.93038100000001</v>
      </c>
      <c r="J36" s="26">
        <v>109.93038100000001</v>
      </c>
      <c r="K36" s="18"/>
      <c r="L36" s="18"/>
      <c r="M36" s="18"/>
      <c r="N36" s="30">
        <v>302.821693</v>
      </c>
      <c r="O36" s="21"/>
      <c r="P36" s="22"/>
      <c r="Q36" s="18"/>
      <c r="R36" s="23"/>
    </row>
    <row r="37" spans="1:18" ht="12.75">
      <c r="A37" s="13">
        <v>2001</v>
      </c>
      <c r="B37" s="26">
        <f t="shared" si="4"/>
        <v>620.538178</v>
      </c>
      <c r="C37" s="26">
        <f t="shared" si="5"/>
        <v>345.75897</v>
      </c>
      <c r="D37" s="26">
        <f aca="true" t="shared" si="11" ref="D37:D77">SUM(E37:H37)</f>
        <v>241.897962</v>
      </c>
      <c r="E37" s="26">
        <v>3.201855</v>
      </c>
      <c r="F37" s="24"/>
      <c r="G37" s="26">
        <v>212.196107</v>
      </c>
      <c r="H37" s="42">
        <v>26.5</v>
      </c>
      <c r="I37" s="18">
        <f t="shared" si="10"/>
        <v>103.861008</v>
      </c>
      <c r="J37" s="26">
        <v>103.861008</v>
      </c>
      <c r="K37" s="18"/>
      <c r="L37" s="18"/>
      <c r="M37" s="18"/>
      <c r="N37" s="30">
        <v>274.779208</v>
      </c>
      <c r="O37" s="21"/>
      <c r="P37" s="22"/>
      <c r="Q37" s="18"/>
      <c r="R37" s="23"/>
    </row>
    <row r="38" spans="1:18" ht="12.75">
      <c r="A38" s="13">
        <v>2002</v>
      </c>
      <c r="B38" s="26">
        <f t="shared" si="4"/>
        <v>591.346352</v>
      </c>
      <c r="C38" s="26">
        <f t="shared" si="5"/>
        <v>327.129377</v>
      </c>
      <c r="D38" s="26">
        <f t="shared" si="11"/>
        <v>229.252982</v>
      </c>
      <c r="E38" s="26">
        <v>3.714733</v>
      </c>
      <c r="F38" s="24"/>
      <c r="G38" s="26">
        <v>194.738249</v>
      </c>
      <c r="H38" s="42">
        <v>30.8</v>
      </c>
      <c r="I38" s="18">
        <f t="shared" si="10"/>
        <v>97.87639499999999</v>
      </c>
      <c r="J38" s="26">
        <v>97.87639499999999</v>
      </c>
      <c r="K38" s="18"/>
      <c r="L38" s="18"/>
      <c r="M38" s="18"/>
      <c r="N38" s="30">
        <v>264.216975</v>
      </c>
      <c r="O38" s="21"/>
      <c r="P38" s="22"/>
      <c r="Q38" s="18"/>
      <c r="R38" s="23"/>
    </row>
    <row r="39" spans="1:18" ht="12.75">
      <c r="A39" s="13">
        <v>2003</v>
      </c>
      <c r="B39" s="26">
        <f t="shared" si="4"/>
        <v>513.937262</v>
      </c>
      <c r="C39" s="26">
        <f t="shared" si="5"/>
        <v>287.255378</v>
      </c>
      <c r="D39" s="26">
        <f t="shared" si="11"/>
        <v>201.70693</v>
      </c>
      <c r="E39" s="26">
        <v>3.9725</v>
      </c>
      <c r="F39" s="24"/>
      <c r="G39" s="26">
        <v>164.83443</v>
      </c>
      <c r="H39" s="42">
        <v>32.9</v>
      </c>
      <c r="I39" s="18">
        <f t="shared" si="10"/>
        <v>85.54844800000001</v>
      </c>
      <c r="J39" s="26">
        <v>85.54844800000001</v>
      </c>
      <c r="K39" s="18"/>
      <c r="L39" s="18"/>
      <c r="M39" s="18"/>
      <c r="N39" s="30">
        <v>226.68188400000003</v>
      </c>
      <c r="O39" s="21"/>
      <c r="P39" s="22"/>
      <c r="Q39" s="18"/>
      <c r="R39" s="23"/>
    </row>
    <row r="40" spans="1:18" ht="12.75">
      <c r="A40" s="13">
        <v>2004</v>
      </c>
      <c r="B40" s="26">
        <f t="shared" si="4"/>
        <v>416.641352</v>
      </c>
      <c r="C40" s="26">
        <f t="shared" si="5"/>
        <v>247.5094</v>
      </c>
      <c r="D40" s="26">
        <f t="shared" si="11"/>
        <v>174.10693</v>
      </c>
      <c r="E40" s="18">
        <v>3.9725</v>
      </c>
      <c r="F40" s="18"/>
      <c r="G40" s="18">
        <v>137.23443</v>
      </c>
      <c r="H40" s="42">
        <v>32.9</v>
      </c>
      <c r="I40" s="18">
        <f t="shared" si="10"/>
        <v>73.40247</v>
      </c>
      <c r="J40" s="18">
        <v>73.40247</v>
      </c>
      <c r="K40" s="18"/>
      <c r="L40" s="18"/>
      <c r="M40" s="18"/>
      <c r="N40" s="20">
        <v>169.131952</v>
      </c>
      <c r="O40" s="21"/>
      <c r="P40" s="22"/>
      <c r="Q40" s="18"/>
      <c r="R40" s="23"/>
    </row>
    <row r="41" spans="1:18" ht="12.75">
      <c r="A41" s="13">
        <v>2005</v>
      </c>
      <c r="B41" s="26">
        <f t="shared" si="4"/>
        <v>483.665209</v>
      </c>
      <c r="C41" s="26">
        <f t="shared" si="5"/>
        <v>257.15788</v>
      </c>
      <c r="D41" s="26">
        <f t="shared" si="11"/>
        <v>180.80693</v>
      </c>
      <c r="E41" s="18">
        <v>3.9725</v>
      </c>
      <c r="F41" s="18"/>
      <c r="G41" s="18">
        <v>143.93443</v>
      </c>
      <c r="H41" s="42">
        <v>32.9</v>
      </c>
      <c r="I41" s="18">
        <f t="shared" si="10"/>
        <v>76.35095000000001</v>
      </c>
      <c r="J41" s="18">
        <v>76.35095000000001</v>
      </c>
      <c r="K41" s="18"/>
      <c r="L41" s="18"/>
      <c r="M41" s="18"/>
      <c r="N41" s="20">
        <v>226.507329</v>
      </c>
      <c r="O41" s="21"/>
      <c r="P41" s="22"/>
      <c r="Q41" s="18"/>
      <c r="R41" s="23"/>
    </row>
    <row r="42" spans="1:18" ht="12.75">
      <c r="A42" s="13">
        <v>2006</v>
      </c>
      <c r="B42" s="26">
        <f t="shared" si="4"/>
        <v>479.8813620000001</v>
      </c>
      <c r="C42" s="26">
        <f t="shared" si="5"/>
        <v>266.799431</v>
      </c>
      <c r="D42" s="26">
        <v>187.5</v>
      </c>
      <c r="E42" s="18">
        <v>3.9725</v>
      </c>
      <c r="F42" s="18"/>
      <c r="G42" s="18">
        <v>150.63443</v>
      </c>
      <c r="H42" s="42">
        <v>32.9</v>
      </c>
      <c r="I42" s="18">
        <f>SUM(J42:M42)</f>
        <v>79.299431</v>
      </c>
      <c r="J42" s="18">
        <v>79.299431</v>
      </c>
      <c r="K42" s="18"/>
      <c r="L42" s="18"/>
      <c r="M42" s="18"/>
      <c r="N42" s="20">
        <v>213.08193100000003</v>
      </c>
      <c r="O42" s="21"/>
      <c r="P42" s="22"/>
      <c r="Q42" s="18"/>
      <c r="R42" s="23"/>
    </row>
    <row r="43" spans="1:18" ht="12.75">
      <c r="A43" s="3" t="s">
        <v>22</v>
      </c>
      <c r="B43" s="18"/>
      <c r="C43" s="18"/>
      <c r="D43" s="18"/>
      <c r="E43" s="18"/>
      <c r="F43" s="18"/>
      <c r="G43" s="18"/>
      <c r="H43" s="19"/>
      <c r="I43" s="18"/>
      <c r="J43" s="18"/>
      <c r="K43" s="18"/>
      <c r="L43" s="18"/>
      <c r="M43" s="18"/>
      <c r="N43" s="20"/>
      <c r="O43" s="21"/>
      <c r="P43" s="22"/>
      <c r="Q43" s="18"/>
      <c r="R43" s="23"/>
    </row>
    <row r="44" spans="1:18" ht="12.75">
      <c r="A44" s="3" t="s">
        <v>43</v>
      </c>
      <c r="B44" s="24">
        <f t="shared" si="4"/>
        <v>1811.2555373333335</v>
      </c>
      <c r="C44" s="24">
        <f t="shared" si="5"/>
        <v>1796.7555373333335</v>
      </c>
      <c r="D44" s="24">
        <f t="shared" si="11"/>
        <v>1284.353655</v>
      </c>
      <c r="E44" s="24">
        <f>SUM(E45:E51)</f>
        <v>1064.073656</v>
      </c>
      <c r="F44" s="24">
        <f>SUM(F45:F51)</f>
        <v>220.27999899999998</v>
      </c>
      <c r="G44" s="18"/>
      <c r="H44" s="19"/>
      <c r="I44" s="24">
        <f>SUM(J44:M44)</f>
        <v>512.4018823333334</v>
      </c>
      <c r="J44" s="24">
        <f>SUM(J45:J51)</f>
        <v>512.4018823333334</v>
      </c>
      <c r="K44" s="18"/>
      <c r="L44" s="18"/>
      <c r="M44" s="18"/>
      <c r="N44" s="25">
        <f>SUM(N45:N51)</f>
        <v>14.5</v>
      </c>
      <c r="O44" s="21"/>
      <c r="P44" s="27"/>
      <c r="Q44" s="18"/>
      <c r="R44" s="23"/>
    </row>
    <row r="45" spans="1:18" ht="12.75">
      <c r="A45" s="13">
        <v>2000</v>
      </c>
      <c r="B45" s="26">
        <f t="shared" si="4"/>
        <v>208.45739180606964</v>
      </c>
      <c r="C45" s="26">
        <f t="shared" si="5"/>
        <v>206.92800280606963</v>
      </c>
      <c r="D45" s="26">
        <f t="shared" si="11"/>
        <v>148.15614200000002</v>
      </c>
      <c r="E45" s="26">
        <v>125.66668000000001</v>
      </c>
      <c r="F45" s="26">
        <v>22.489462</v>
      </c>
      <c r="G45" s="18"/>
      <c r="H45" s="19"/>
      <c r="I45" s="26">
        <v>58.771860806069604</v>
      </c>
      <c r="J45" s="26">
        <v>58.77743466666667</v>
      </c>
      <c r="K45" s="18"/>
      <c r="L45" s="18"/>
      <c r="M45" s="18"/>
      <c r="N45" s="20">
        <v>1.529389</v>
      </c>
      <c r="O45" s="21"/>
      <c r="P45" s="27"/>
      <c r="Q45" s="18"/>
      <c r="R45" s="23"/>
    </row>
    <row r="46" spans="1:18" ht="12.75">
      <c r="A46" s="13">
        <v>2001</v>
      </c>
      <c r="B46" s="26">
        <f t="shared" si="4"/>
        <v>227.0290324104752</v>
      </c>
      <c r="C46" s="26">
        <f t="shared" si="5"/>
        <v>225.2080644104752</v>
      </c>
      <c r="D46" s="26">
        <f t="shared" si="11"/>
        <v>160.98150800000002</v>
      </c>
      <c r="E46" s="26">
        <v>134.077268</v>
      </c>
      <c r="F46" s="26">
        <v>26.90424</v>
      </c>
      <c r="G46" s="18"/>
      <c r="H46" s="19"/>
      <c r="I46" s="26">
        <v>64.22655641047518</v>
      </c>
      <c r="J46" s="26">
        <v>64.23269533333334</v>
      </c>
      <c r="K46" s="18"/>
      <c r="L46" s="18"/>
      <c r="M46" s="18"/>
      <c r="N46" s="20">
        <v>1.820968</v>
      </c>
      <c r="O46" s="21"/>
      <c r="P46" s="27"/>
      <c r="Q46" s="18"/>
      <c r="R46" s="23"/>
    </row>
    <row r="47" spans="1:18" ht="12.75">
      <c r="A47" s="13">
        <v>2002</v>
      </c>
      <c r="B47" s="26">
        <f t="shared" si="4"/>
        <v>263.2238766967346</v>
      </c>
      <c r="C47" s="26">
        <f t="shared" si="5"/>
        <v>261.11122169673456</v>
      </c>
      <c r="D47" s="26">
        <f t="shared" si="11"/>
        <v>186.811302</v>
      </c>
      <c r="E47" s="26">
        <v>155.491669</v>
      </c>
      <c r="F47" s="26">
        <v>31.319633</v>
      </c>
      <c r="G47" s="18"/>
      <c r="H47" s="19"/>
      <c r="I47" s="26">
        <v>74.29991969673455</v>
      </c>
      <c r="J47" s="26">
        <v>74.307038</v>
      </c>
      <c r="K47" s="18"/>
      <c r="L47" s="18"/>
      <c r="M47" s="18"/>
      <c r="N47" s="20">
        <v>2.112655</v>
      </c>
      <c r="O47" s="21"/>
      <c r="P47" s="27"/>
      <c r="Q47" s="18"/>
      <c r="R47" s="23"/>
    </row>
    <row r="48" spans="1:18" ht="12.75">
      <c r="A48" s="13">
        <v>2003</v>
      </c>
      <c r="B48" s="26">
        <f t="shared" si="4"/>
        <v>264.3789313928247</v>
      </c>
      <c r="C48" s="26">
        <f t="shared" si="5"/>
        <v>262.1196843928247</v>
      </c>
      <c r="D48" s="26">
        <f t="shared" si="11"/>
        <v>187.35457100000002</v>
      </c>
      <c r="E48" s="18">
        <v>152.462905</v>
      </c>
      <c r="F48" s="18">
        <v>34.891666</v>
      </c>
      <c r="G48" s="18"/>
      <c r="H48" s="19"/>
      <c r="I48" s="18">
        <v>74.76511339282467</v>
      </c>
      <c r="J48" s="18">
        <v>74.77231033333334</v>
      </c>
      <c r="K48" s="18"/>
      <c r="L48" s="18"/>
      <c r="M48" s="18"/>
      <c r="N48" s="20">
        <v>2.259247</v>
      </c>
      <c r="O48" s="21"/>
      <c r="P48" s="22"/>
      <c r="Q48" s="18"/>
      <c r="R48" s="23"/>
    </row>
    <row r="49" spans="1:18" ht="12.75">
      <c r="A49" s="13">
        <v>2004</v>
      </c>
      <c r="B49" s="26">
        <f t="shared" si="4"/>
        <v>282.70581052644144</v>
      </c>
      <c r="C49" s="26">
        <f t="shared" si="5"/>
        <v>280.4465635264414</v>
      </c>
      <c r="D49" s="26">
        <f t="shared" si="11"/>
        <v>200.35004400000003</v>
      </c>
      <c r="E49" s="18">
        <v>165.458378</v>
      </c>
      <c r="F49" s="18">
        <v>34.891666</v>
      </c>
      <c r="G49" s="18"/>
      <c r="H49" s="19"/>
      <c r="I49" s="18">
        <v>80.09651952644137</v>
      </c>
      <c r="J49" s="18">
        <v>80.10413466666668</v>
      </c>
      <c r="K49" s="18"/>
      <c r="L49" s="18"/>
      <c r="M49" s="18"/>
      <c r="N49" s="20">
        <v>2.259247</v>
      </c>
      <c r="O49" s="21"/>
      <c r="P49" s="22"/>
      <c r="Q49" s="18"/>
      <c r="R49" s="23"/>
    </row>
    <row r="50" spans="1:18" ht="12.75">
      <c r="A50" s="13">
        <v>2005</v>
      </c>
      <c r="B50" s="26">
        <f t="shared" si="4"/>
        <v>282.70581052644144</v>
      </c>
      <c r="C50" s="26">
        <f t="shared" si="5"/>
        <v>280.4465635264414</v>
      </c>
      <c r="D50" s="26">
        <f t="shared" si="11"/>
        <v>200.35004400000003</v>
      </c>
      <c r="E50" s="18">
        <v>165.458378</v>
      </c>
      <c r="F50" s="18">
        <v>34.891666</v>
      </c>
      <c r="G50" s="18"/>
      <c r="H50" s="19"/>
      <c r="I50" s="18">
        <v>80.09651952644137</v>
      </c>
      <c r="J50" s="18">
        <v>80.10413466666668</v>
      </c>
      <c r="K50" s="18"/>
      <c r="L50" s="18"/>
      <c r="M50" s="18"/>
      <c r="N50" s="20">
        <v>2.259247</v>
      </c>
      <c r="O50" s="21"/>
      <c r="P50" s="22"/>
      <c r="Q50" s="18"/>
      <c r="R50" s="23"/>
    </row>
    <row r="51" spans="1:18" ht="13.5" thickBot="1">
      <c r="A51" s="16">
        <v>2006</v>
      </c>
      <c r="B51" s="43">
        <f t="shared" si="4"/>
        <v>282.6218105264414</v>
      </c>
      <c r="C51" s="43">
        <f t="shared" si="5"/>
        <v>280.36256352644136</v>
      </c>
      <c r="D51" s="43">
        <f t="shared" si="11"/>
        <v>200.35004400000003</v>
      </c>
      <c r="E51" s="32">
        <v>165.458378</v>
      </c>
      <c r="F51" s="32">
        <v>34.891666</v>
      </c>
      <c r="G51" s="32"/>
      <c r="H51" s="33"/>
      <c r="I51" s="32">
        <v>80.01251952644137</v>
      </c>
      <c r="J51" s="32">
        <v>80.10413466666668</v>
      </c>
      <c r="K51" s="32"/>
      <c r="L51" s="32"/>
      <c r="M51" s="32"/>
      <c r="N51" s="34">
        <v>2.259247</v>
      </c>
      <c r="O51" s="21"/>
      <c r="P51" s="35"/>
      <c r="Q51" s="32"/>
      <c r="R51" s="36"/>
    </row>
    <row r="52" spans="1:18" ht="13.5" thickTop="1">
      <c r="A52" s="3" t="s">
        <v>23</v>
      </c>
      <c r="B52" s="18"/>
      <c r="C52" s="18"/>
      <c r="D52" s="18"/>
      <c r="E52" s="18"/>
      <c r="F52" s="18"/>
      <c r="G52" s="18"/>
      <c r="H52" s="19"/>
      <c r="I52" s="18"/>
      <c r="J52" s="18"/>
      <c r="K52" s="18"/>
      <c r="L52" s="18"/>
      <c r="M52" s="18"/>
      <c r="N52" s="20"/>
      <c r="O52" s="21"/>
      <c r="P52" s="22"/>
      <c r="Q52" s="18"/>
      <c r="R52" s="23"/>
    </row>
    <row r="53" spans="1:18" ht="12.75">
      <c r="A53" s="3" t="s">
        <v>25</v>
      </c>
      <c r="B53" s="24">
        <f t="shared" si="4"/>
        <v>2839.078394</v>
      </c>
      <c r="C53" s="24">
        <f t="shared" si="5"/>
        <v>2269.578394</v>
      </c>
      <c r="D53" s="24">
        <f t="shared" si="11"/>
        <v>1702.1837959999998</v>
      </c>
      <c r="E53" s="24">
        <f>SUM(E54:E60)</f>
        <v>1266.033996</v>
      </c>
      <c r="F53" s="24">
        <f>SUM(F54:F60)</f>
        <v>436.1498</v>
      </c>
      <c r="G53" s="24"/>
      <c r="H53" s="29"/>
      <c r="I53" s="24">
        <f>SUM(J53:M53)</f>
        <v>567.3945980000001</v>
      </c>
      <c r="J53" s="24">
        <f>SUM(J54:J60)</f>
        <v>567.3945980000001</v>
      </c>
      <c r="K53" s="18"/>
      <c r="L53" s="18"/>
      <c r="M53" s="18"/>
      <c r="N53" s="25">
        <f>SUM(N54:N60)</f>
        <v>569.5</v>
      </c>
      <c r="O53" s="21"/>
      <c r="P53" s="22"/>
      <c r="Q53" s="18"/>
      <c r="R53" s="23"/>
    </row>
    <row r="54" spans="1:18" ht="12.75">
      <c r="A54" s="13">
        <v>2000</v>
      </c>
      <c r="B54" s="26">
        <f t="shared" si="4"/>
        <v>346.95555633333333</v>
      </c>
      <c r="C54" s="26">
        <f t="shared" si="5"/>
        <v>273.18339733333335</v>
      </c>
      <c r="D54" s="26">
        <f>SUM(E54:F54)</f>
        <v>204.887548</v>
      </c>
      <c r="E54" s="26">
        <v>158.855601</v>
      </c>
      <c r="F54" s="26">
        <v>46.031947</v>
      </c>
      <c r="G54" s="24"/>
      <c r="H54" s="29"/>
      <c r="I54" s="26">
        <v>68.29584933333334</v>
      </c>
      <c r="J54" s="26">
        <v>68.295849</v>
      </c>
      <c r="K54" s="18"/>
      <c r="L54" s="18"/>
      <c r="M54" s="18"/>
      <c r="N54" s="30">
        <v>73.772159</v>
      </c>
      <c r="O54" s="21"/>
      <c r="P54" s="22"/>
      <c r="Q54" s="18"/>
      <c r="R54" s="23"/>
    </row>
    <row r="55" spans="1:18" ht="12.75">
      <c r="A55" s="13">
        <v>2001</v>
      </c>
      <c r="B55" s="26">
        <f t="shared" si="4"/>
        <v>361.91965433333337</v>
      </c>
      <c r="C55" s="26">
        <f t="shared" si="5"/>
        <v>285.06198133333334</v>
      </c>
      <c r="D55" s="26">
        <f t="shared" si="11"/>
        <v>213.79648600000002</v>
      </c>
      <c r="E55" s="26">
        <v>158.993469</v>
      </c>
      <c r="F55" s="26">
        <v>54.803017</v>
      </c>
      <c r="G55" s="24"/>
      <c r="H55" s="29"/>
      <c r="I55" s="26">
        <v>71.26549533333332</v>
      </c>
      <c r="J55" s="26">
        <v>71.26549499999999</v>
      </c>
      <c r="K55" s="18"/>
      <c r="L55" s="18"/>
      <c r="M55" s="18"/>
      <c r="N55" s="30">
        <v>76.857673</v>
      </c>
      <c r="O55" s="21"/>
      <c r="P55" s="22"/>
      <c r="Q55" s="18"/>
      <c r="R55" s="23"/>
    </row>
    <row r="56" spans="1:18" ht="12.75">
      <c r="A56" s="13">
        <v>2002</v>
      </c>
      <c r="B56" s="26">
        <f t="shared" si="4"/>
        <v>419.1420916666666</v>
      </c>
      <c r="C56" s="26">
        <f t="shared" si="5"/>
        <v>330.71806666666663</v>
      </c>
      <c r="D56" s="26">
        <f t="shared" si="11"/>
        <v>248.03855</v>
      </c>
      <c r="E56" s="26">
        <v>184.461246</v>
      </c>
      <c r="F56" s="26">
        <v>63.577304</v>
      </c>
      <c r="G56" s="24"/>
      <c r="H56" s="29"/>
      <c r="I56" s="26">
        <v>82.67951666666664</v>
      </c>
      <c r="J56" s="26">
        <v>82.67951700000003</v>
      </c>
      <c r="K56" s="18"/>
      <c r="L56" s="18"/>
      <c r="M56" s="18"/>
      <c r="N56" s="30">
        <v>88.424025</v>
      </c>
      <c r="O56" s="21"/>
      <c r="P56" s="22"/>
      <c r="Q56" s="18"/>
      <c r="R56" s="23"/>
    </row>
    <row r="57" spans="1:18" ht="12.75">
      <c r="A57" s="13">
        <v>2003</v>
      </c>
      <c r="B57" s="26">
        <f t="shared" si="4"/>
        <v>396.09093433333334</v>
      </c>
      <c r="C57" s="26">
        <f t="shared" si="5"/>
        <v>319.83305733333333</v>
      </c>
      <c r="D57" s="26">
        <f t="shared" si="11"/>
        <v>239.874793</v>
      </c>
      <c r="E57" s="26">
        <v>171.94041</v>
      </c>
      <c r="F57" s="26">
        <v>67.934383</v>
      </c>
      <c r="G57" s="24"/>
      <c r="H57" s="29"/>
      <c r="I57" s="26">
        <v>79.95826433333332</v>
      </c>
      <c r="J57" s="26">
        <v>79.95826399999999</v>
      </c>
      <c r="K57" s="18"/>
      <c r="L57" s="18"/>
      <c r="M57" s="18"/>
      <c r="N57" s="30">
        <v>76.257877</v>
      </c>
      <c r="O57" s="21"/>
      <c r="P57" s="22"/>
      <c r="Q57" s="18"/>
      <c r="R57" s="23"/>
    </row>
    <row r="58" spans="1:18" ht="12.75">
      <c r="A58" s="13">
        <v>2004</v>
      </c>
      <c r="B58" s="26">
        <f t="shared" si="4"/>
        <v>438.32338599999997</v>
      </c>
      <c r="C58" s="26">
        <f t="shared" si="5"/>
        <v>353.59396399999997</v>
      </c>
      <c r="D58" s="26">
        <f t="shared" si="11"/>
        <v>265.195473</v>
      </c>
      <c r="E58" s="26">
        <v>197.26109</v>
      </c>
      <c r="F58" s="26">
        <v>67.934383</v>
      </c>
      <c r="G58" s="18"/>
      <c r="H58" s="19"/>
      <c r="I58" s="18">
        <v>88.39849099999998</v>
      </c>
      <c r="J58" s="18">
        <v>88.39849100000004</v>
      </c>
      <c r="K58" s="18"/>
      <c r="L58" s="18"/>
      <c r="M58" s="18"/>
      <c r="N58" s="20">
        <v>84.729422</v>
      </c>
      <c r="O58" s="21"/>
      <c r="P58" s="22"/>
      <c r="Q58" s="18"/>
      <c r="R58" s="23"/>
    </row>
    <row r="59" spans="1:18" ht="12.75">
      <c r="A59" s="13">
        <v>2005</v>
      </c>
      <c r="B59" s="26">
        <f t="shared" si="4"/>
        <v>438.32338599999997</v>
      </c>
      <c r="C59" s="26">
        <f t="shared" si="5"/>
        <v>353.59396399999997</v>
      </c>
      <c r="D59" s="26">
        <f t="shared" si="11"/>
        <v>265.195473</v>
      </c>
      <c r="E59" s="26">
        <v>197.26109</v>
      </c>
      <c r="F59" s="26">
        <v>67.934383</v>
      </c>
      <c r="G59" s="18"/>
      <c r="H59" s="19"/>
      <c r="I59" s="18">
        <v>88.39849099999998</v>
      </c>
      <c r="J59" s="18">
        <v>88.39849100000004</v>
      </c>
      <c r="K59" s="18"/>
      <c r="L59" s="18"/>
      <c r="M59" s="18"/>
      <c r="N59" s="20">
        <v>84.729422</v>
      </c>
      <c r="O59" s="21"/>
      <c r="P59" s="22"/>
      <c r="Q59" s="18"/>
      <c r="R59" s="23"/>
    </row>
    <row r="60" spans="1:18" ht="12.75">
      <c r="A60" s="13">
        <v>2006</v>
      </c>
      <c r="B60" s="26">
        <f t="shared" si="4"/>
        <v>438.35538599999995</v>
      </c>
      <c r="C60" s="26">
        <f t="shared" si="5"/>
        <v>353.62596399999995</v>
      </c>
      <c r="D60" s="26">
        <f t="shared" si="11"/>
        <v>265.195473</v>
      </c>
      <c r="E60" s="26">
        <v>197.26109</v>
      </c>
      <c r="F60" s="26">
        <v>67.934383</v>
      </c>
      <c r="G60" s="18"/>
      <c r="H60" s="19"/>
      <c r="I60" s="18">
        <v>88.43049099999995</v>
      </c>
      <c r="J60" s="18">
        <v>88.39849100000004</v>
      </c>
      <c r="K60" s="18"/>
      <c r="L60" s="18"/>
      <c r="M60" s="18"/>
      <c r="N60" s="20">
        <v>84.729422</v>
      </c>
      <c r="O60" s="21"/>
      <c r="P60" s="22"/>
      <c r="Q60" s="18"/>
      <c r="R60" s="23"/>
    </row>
    <row r="61" spans="1:18" ht="12.75">
      <c r="A61" s="3" t="s">
        <v>27</v>
      </c>
      <c r="B61" s="18"/>
      <c r="C61" s="18"/>
      <c r="D61" s="18"/>
      <c r="E61" s="18"/>
      <c r="F61" s="18"/>
      <c r="G61" s="18"/>
      <c r="H61" s="19"/>
      <c r="I61" s="18"/>
      <c r="J61" s="18"/>
      <c r="K61" s="18"/>
      <c r="L61" s="18"/>
      <c r="M61" s="18"/>
      <c r="N61" s="20"/>
      <c r="O61" s="21"/>
      <c r="P61" s="22"/>
      <c r="Q61" s="18"/>
      <c r="R61" s="23"/>
    </row>
    <row r="62" spans="1:18" ht="12.75">
      <c r="A62" s="6" t="s">
        <v>26</v>
      </c>
      <c r="B62" s="24">
        <f t="shared" si="4"/>
        <v>10825.072269633336</v>
      </c>
      <c r="C62" s="24">
        <f t="shared" si="5"/>
        <v>9357.650173333335</v>
      </c>
      <c r="D62" s="24">
        <f t="shared" si="11"/>
        <v>7041.737630000001</v>
      </c>
      <c r="E62" s="24">
        <f>SUM(E63:E69)</f>
        <v>5483.6946530000005</v>
      </c>
      <c r="F62" s="24">
        <f>SUM(F63:F69)</f>
        <v>531.161476</v>
      </c>
      <c r="G62" s="24">
        <f>SUM(G63:G69)</f>
        <v>1026.8815010000003</v>
      </c>
      <c r="H62" s="19"/>
      <c r="I62" s="24">
        <f>SUM(J62:M62)</f>
        <v>2315.9125433333334</v>
      </c>
      <c r="J62" s="24">
        <f>SUM(J63:J69)</f>
        <v>2315.9125433333334</v>
      </c>
      <c r="K62" s="18"/>
      <c r="L62" s="18"/>
      <c r="M62" s="18"/>
      <c r="N62" s="25">
        <f>SUM(N63:N69)</f>
        <v>1467.4220963000002</v>
      </c>
      <c r="O62" s="21"/>
      <c r="P62" s="22"/>
      <c r="Q62" s="18"/>
      <c r="R62" s="23"/>
    </row>
    <row r="63" spans="1:18" ht="12.75">
      <c r="A63" s="13">
        <v>2000</v>
      </c>
      <c r="B63" s="26">
        <f t="shared" si="4"/>
        <v>1155.378805036579</v>
      </c>
      <c r="C63" s="26">
        <f t="shared" si="5"/>
        <v>992.9981224395063</v>
      </c>
      <c r="D63" s="26">
        <f t="shared" si="11"/>
        <v>747.2423219999998</v>
      </c>
      <c r="E63" s="18">
        <v>582.8293839999999</v>
      </c>
      <c r="F63" s="18">
        <v>56.059360999999996</v>
      </c>
      <c r="G63" s="18">
        <v>108.353577</v>
      </c>
      <c r="H63" s="19"/>
      <c r="I63" s="18">
        <v>245.7558004395065</v>
      </c>
      <c r="J63" s="18">
        <v>245.56245883871313</v>
      </c>
      <c r="K63" s="18"/>
      <c r="L63" s="18"/>
      <c r="M63" s="18"/>
      <c r="N63" s="20">
        <v>162.38068259707276</v>
      </c>
      <c r="O63" s="21"/>
      <c r="P63" s="22"/>
      <c r="Q63" s="18"/>
      <c r="R63" s="23"/>
    </row>
    <row r="64" spans="1:18" ht="12.75">
      <c r="A64" s="13">
        <v>2001</v>
      </c>
      <c r="B64" s="26">
        <f t="shared" si="4"/>
        <v>1412.4194248462304</v>
      </c>
      <c r="C64" s="26">
        <f t="shared" si="5"/>
        <v>1220.3763620988782</v>
      </c>
      <c r="D64" s="26">
        <f t="shared" si="11"/>
        <v>918.3470199999999</v>
      </c>
      <c r="E64" s="18">
        <v>724.1919959999999</v>
      </c>
      <c r="F64" s="18">
        <v>65.151131</v>
      </c>
      <c r="G64" s="18">
        <v>129.003893</v>
      </c>
      <c r="H64" s="19"/>
      <c r="I64" s="18">
        <v>302.02934209887826</v>
      </c>
      <c r="J64" s="18">
        <v>301.07611034075376</v>
      </c>
      <c r="K64" s="18"/>
      <c r="L64" s="18"/>
      <c r="M64" s="18"/>
      <c r="N64" s="20">
        <v>192.04306274735217</v>
      </c>
      <c r="O64" s="21"/>
      <c r="P64" s="22"/>
      <c r="Q64" s="18"/>
      <c r="R64" s="23"/>
    </row>
    <row r="65" spans="1:18" ht="12.75">
      <c r="A65" s="13">
        <v>2002</v>
      </c>
      <c r="B65" s="26">
        <f t="shared" si="4"/>
        <v>1754.6896120000306</v>
      </c>
      <c r="C65" s="26">
        <f t="shared" si="5"/>
        <v>1532.9688090265754</v>
      </c>
      <c r="D65" s="26">
        <f t="shared" si="11"/>
        <v>1153.5763729999999</v>
      </c>
      <c r="E65" s="18">
        <v>926.487802</v>
      </c>
      <c r="F65" s="18">
        <v>77.42681999999999</v>
      </c>
      <c r="G65" s="18">
        <v>149.66175099999998</v>
      </c>
      <c r="H65" s="19"/>
      <c r="I65" s="18">
        <v>379.3924360265754</v>
      </c>
      <c r="J65" s="18">
        <v>376.25410226133226</v>
      </c>
      <c r="K65" s="18"/>
      <c r="L65" s="18"/>
      <c r="M65" s="18"/>
      <c r="N65" s="20">
        <v>221.72080297345528</v>
      </c>
      <c r="O65" s="21"/>
      <c r="P65" s="22"/>
      <c r="Q65" s="18"/>
      <c r="R65" s="23"/>
    </row>
    <row r="66" spans="1:18" ht="12.75">
      <c r="A66" s="13">
        <v>2003</v>
      </c>
      <c r="B66" s="26">
        <f t="shared" si="4"/>
        <v>1682.9637029676423</v>
      </c>
      <c r="C66" s="26">
        <f t="shared" si="5"/>
        <v>1460.1443159471123</v>
      </c>
      <c r="D66" s="26">
        <f t="shared" si="11"/>
        <v>1098.775118</v>
      </c>
      <c r="E66" s="18">
        <v>856.076008</v>
      </c>
      <c r="F66" s="18">
        <v>82.73353999999999</v>
      </c>
      <c r="G66" s="18">
        <v>159.96557</v>
      </c>
      <c r="H66" s="19"/>
      <c r="I66" s="18">
        <v>361.3691979471123</v>
      </c>
      <c r="J66" s="18">
        <v>361.4155556892243</v>
      </c>
      <c r="K66" s="18"/>
      <c r="L66" s="18"/>
      <c r="M66" s="18"/>
      <c r="N66" s="20">
        <v>222.81938702052997</v>
      </c>
      <c r="O66" s="21"/>
      <c r="P66" s="22"/>
      <c r="Q66" s="18"/>
      <c r="R66" s="23"/>
    </row>
    <row r="67" spans="1:18" ht="12.75">
      <c r="A67" s="13">
        <v>2004</v>
      </c>
      <c r="B67" s="26">
        <f t="shared" si="4"/>
        <v>1603.701254729047</v>
      </c>
      <c r="C67" s="26">
        <f t="shared" si="5"/>
        <v>1380.881867808517</v>
      </c>
      <c r="D67" s="26">
        <f t="shared" si="11"/>
        <v>1039.129229</v>
      </c>
      <c r="E67" s="18">
        <v>796.430118</v>
      </c>
      <c r="F67" s="18">
        <v>82.73354099999999</v>
      </c>
      <c r="G67" s="18">
        <v>159.96557</v>
      </c>
      <c r="H67" s="19"/>
      <c r="I67" s="18">
        <v>341.752638808517</v>
      </c>
      <c r="J67" s="18">
        <v>343.202292725323</v>
      </c>
      <c r="K67" s="18"/>
      <c r="L67" s="18"/>
      <c r="M67" s="18"/>
      <c r="N67" s="20">
        <v>222.81938692052998</v>
      </c>
      <c r="O67" s="21"/>
      <c r="P67" s="22"/>
      <c r="Q67" s="18"/>
      <c r="R67" s="23"/>
    </row>
    <row r="68" spans="1:18" ht="12.75">
      <c r="A68" s="13">
        <v>2005</v>
      </c>
      <c r="B68" s="26">
        <f t="shared" si="4"/>
        <v>1603.7012694647137</v>
      </c>
      <c r="C68" s="26">
        <f t="shared" si="5"/>
        <v>1380.8818824441837</v>
      </c>
      <c r="D68" s="26">
        <f t="shared" si="11"/>
        <v>1039.12924</v>
      </c>
      <c r="E68" s="18">
        <v>796.430128</v>
      </c>
      <c r="F68" s="18">
        <v>82.73354199999999</v>
      </c>
      <c r="G68" s="18">
        <v>159.96557</v>
      </c>
      <c r="H68" s="19"/>
      <c r="I68" s="18">
        <v>341.7526424441838</v>
      </c>
      <c r="J68" s="18">
        <v>343.20229639198965</v>
      </c>
      <c r="K68" s="18"/>
      <c r="L68" s="18"/>
      <c r="M68" s="18"/>
      <c r="N68" s="20">
        <v>222.81938702052997</v>
      </c>
      <c r="O68" s="21"/>
      <c r="P68" s="22"/>
      <c r="Q68" s="18"/>
      <c r="R68" s="23"/>
    </row>
    <row r="69" spans="1:18" ht="12.75">
      <c r="A69" s="13">
        <v>2006</v>
      </c>
      <c r="B69" s="26">
        <f t="shared" si="4"/>
        <v>1612.2650018225875</v>
      </c>
      <c r="C69" s="26">
        <f t="shared" si="5"/>
        <v>1389.4456148020574</v>
      </c>
      <c r="D69" s="26">
        <f t="shared" si="11"/>
        <v>1045.538328</v>
      </c>
      <c r="E69" s="18">
        <v>801.2492170000002</v>
      </c>
      <c r="F69" s="18">
        <v>84.32354099999999</v>
      </c>
      <c r="G69" s="18">
        <v>159.96556999999999</v>
      </c>
      <c r="H69" s="19"/>
      <c r="I69" s="18">
        <v>343.90728680205734</v>
      </c>
      <c r="J69" s="18">
        <v>345.19972708599715</v>
      </c>
      <c r="K69" s="18"/>
      <c r="L69" s="18"/>
      <c r="M69" s="18"/>
      <c r="N69" s="20">
        <v>222.81938702052997</v>
      </c>
      <c r="O69" s="21"/>
      <c r="P69" s="22"/>
      <c r="Q69" s="18"/>
      <c r="R69" s="23"/>
    </row>
    <row r="70" spans="1:18" ht="12.75">
      <c r="A70" s="3" t="s">
        <v>28</v>
      </c>
      <c r="B70" s="24">
        <f t="shared" si="4"/>
        <v>84.97161066383381</v>
      </c>
      <c r="C70" s="24">
        <f t="shared" si="5"/>
        <v>84.97161066383381</v>
      </c>
      <c r="D70" s="24">
        <f t="shared" si="11"/>
        <v>63.728709</v>
      </c>
      <c r="E70" s="24">
        <f>SUM(E71:E77)</f>
        <v>47.804532</v>
      </c>
      <c r="F70" s="24">
        <f>SUM(F71:F77)</f>
        <v>15.924176999999998</v>
      </c>
      <c r="G70" s="18"/>
      <c r="H70" s="19"/>
      <c r="I70" s="24">
        <f>SUM(J70:M70)</f>
        <v>21.24290166383381</v>
      </c>
      <c r="J70" s="24">
        <f>SUM(J71:J77)</f>
        <v>21.24290166383381</v>
      </c>
      <c r="K70" s="18"/>
      <c r="L70" s="18"/>
      <c r="M70" s="18"/>
      <c r="N70" s="20"/>
      <c r="O70" s="21"/>
      <c r="P70" s="22"/>
      <c r="Q70" s="18"/>
      <c r="R70" s="23"/>
    </row>
    <row r="71" spans="1:18" ht="12.75">
      <c r="A71" s="13">
        <v>2000</v>
      </c>
      <c r="B71" s="26">
        <f t="shared" si="4"/>
        <v>0</v>
      </c>
      <c r="C71" s="26">
        <f t="shared" si="5"/>
        <v>0</v>
      </c>
      <c r="D71" s="26">
        <f t="shared" si="11"/>
        <v>0</v>
      </c>
      <c r="E71" s="18">
        <v>0</v>
      </c>
      <c r="F71" s="18">
        <v>0</v>
      </c>
      <c r="G71" s="18"/>
      <c r="H71" s="19"/>
      <c r="I71" s="18">
        <v>0</v>
      </c>
      <c r="J71" s="18">
        <v>0</v>
      </c>
      <c r="K71" s="18"/>
      <c r="L71" s="18"/>
      <c r="M71" s="18"/>
      <c r="N71" s="20">
        <v>0</v>
      </c>
      <c r="O71" s="21"/>
      <c r="P71" s="22"/>
      <c r="Q71" s="18"/>
      <c r="R71" s="23"/>
    </row>
    <row r="72" spans="1:18" ht="12.75">
      <c r="A72" s="13">
        <v>2001</v>
      </c>
      <c r="B72" s="26">
        <f t="shared" si="4"/>
        <v>8.479112</v>
      </c>
      <c r="C72" s="26">
        <f t="shared" si="5"/>
        <v>8.479112</v>
      </c>
      <c r="D72" s="26">
        <f t="shared" si="11"/>
        <v>6.3593340000000005</v>
      </c>
      <c r="E72" s="18">
        <v>4.78</v>
      </c>
      <c r="F72" s="18">
        <v>1.579334</v>
      </c>
      <c r="G72" s="18"/>
      <c r="H72" s="19"/>
      <c r="I72" s="18">
        <v>2.119778</v>
      </c>
      <c r="J72" s="18">
        <v>2.119778</v>
      </c>
      <c r="K72" s="18"/>
      <c r="L72" s="18"/>
      <c r="M72" s="18"/>
      <c r="N72" s="20">
        <v>0</v>
      </c>
      <c r="O72" s="21"/>
      <c r="P72" s="22"/>
      <c r="Q72" s="18"/>
      <c r="R72" s="23"/>
    </row>
    <row r="73" spans="1:18" ht="12.75">
      <c r="A73" s="13">
        <v>2002</v>
      </c>
      <c r="B73" s="26">
        <f t="shared" si="4"/>
        <v>11.89801699716714</v>
      </c>
      <c r="C73" s="26">
        <f t="shared" si="5"/>
        <v>11.89801699716714</v>
      </c>
      <c r="D73" s="26">
        <f t="shared" si="11"/>
        <v>8.923513</v>
      </c>
      <c r="E73" s="18">
        <v>6.692635</v>
      </c>
      <c r="F73" s="18">
        <v>2.230878</v>
      </c>
      <c r="G73" s="18"/>
      <c r="H73" s="19"/>
      <c r="I73" s="18">
        <v>2.9745039971671403</v>
      </c>
      <c r="J73" s="18">
        <v>2.9745039971671403</v>
      </c>
      <c r="K73" s="18"/>
      <c r="L73" s="18"/>
      <c r="M73" s="18"/>
      <c r="N73" s="20">
        <v>0</v>
      </c>
      <c r="O73" s="21"/>
      <c r="P73" s="22"/>
      <c r="Q73" s="18"/>
      <c r="R73" s="23"/>
    </row>
    <row r="74" spans="1:18" ht="12.75">
      <c r="A74" s="13">
        <v>2003</v>
      </c>
      <c r="B74" s="26">
        <f t="shared" si="4"/>
        <v>13.597733711048159</v>
      </c>
      <c r="C74" s="26">
        <f t="shared" si="5"/>
        <v>13.597733711048159</v>
      </c>
      <c r="D74" s="26">
        <f t="shared" si="11"/>
        <v>10.1983</v>
      </c>
      <c r="E74" s="18">
        <v>7.648725</v>
      </c>
      <c r="F74" s="18">
        <v>2.549575</v>
      </c>
      <c r="G74" s="18"/>
      <c r="H74" s="19"/>
      <c r="I74" s="18">
        <v>3.399433711048159</v>
      </c>
      <c r="J74" s="18">
        <v>3.399433</v>
      </c>
      <c r="K74" s="18"/>
      <c r="L74" s="18"/>
      <c r="M74" s="18"/>
      <c r="N74" s="20">
        <v>0</v>
      </c>
      <c r="O74" s="21"/>
      <c r="P74" s="22"/>
      <c r="Q74" s="18"/>
      <c r="R74" s="23"/>
    </row>
    <row r="75" spans="1:18" ht="12.75">
      <c r="A75" s="13">
        <v>2004</v>
      </c>
      <c r="B75" s="26">
        <f t="shared" si="4"/>
        <v>13.597733711048159</v>
      </c>
      <c r="C75" s="26">
        <f t="shared" si="5"/>
        <v>13.597733711048159</v>
      </c>
      <c r="D75" s="26">
        <f t="shared" si="11"/>
        <v>10.1983</v>
      </c>
      <c r="E75" s="18">
        <v>7.648725</v>
      </c>
      <c r="F75" s="18">
        <v>2.549575</v>
      </c>
      <c r="G75" s="18"/>
      <c r="H75" s="19"/>
      <c r="I75" s="18">
        <v>3.399433711048159</v>
      </c>
      <c r="J75" s="18">
        <v>3.399433</v>
      </c>
      <c r="K75" s="18"/>
      <c r="L75" s="18"/>
      <c r="M75" s="18"/>
      <c r="N75" s="20">
        <v>0</v>
      </c>
      <c r="O75" s="21"/>
      <c r="P75" s="22"/>
      <c r="Q75" s="18"/>
      <c r="R75" s="23"/>
    </row>
    <row r="76" spans="1:18" ht="12.75">
      <c r="A76" s="13">
        <v>2005</v>
      </c>
      <c r="B76" s="26">
        <f t="shared" si="4"/>
        <v>21.953982666666665</v>
      </c>
      <c r="C76" s="26">
        <f t="shared" si="5"/>
        <v>21.953982666666665</v>
      </c>
      <c r="D76" s="26">
        <f t="shared" si="11"/>
        <v>16.472237</v>
      </c>
      <c r="E76" s="18">
        <v>12.329178</v>
      </c>
      <c r="F76" s="18">
        <v>4.143059</v>
      </c>
      <c r="G76" s="18"/>
      <c r="H76" s="19"/>
      <c r="I76" s="18">
        <v>5.481745666666665</v>
      </c>
      <c r="J76" s="18">
        <v>5.49074566666667</v>
      </c>
      <c r="K76" s="18"/>
      <c r="L76" s="18"/>
      <c r="M76" s="18"/>
      <c r="N76" s="20">
        <v>0</v>
      </c>
      <c r="O76" s="21"/>
      <c r="P76" s="22"/>
      <c r="Q76" s="18"/>
      <c r="R76" s="23"/>
    </row>
    <row r="77" spans="1:18" ht="13.5" thickBot="1">
      <c r="A77" s="13">
        <v>2006</v>
      </c>
      <c r="B77" s="26">
        <f t="shared" si="4"/>
        <v>15.499032999999999</v>
      </c>
      <c r="C77" s="26">
        <f t="shared" si="5"/>
        <v>15.499032999999999</v>
      </c>
      <c r="D77" s="26">
        <f t="shared" si="11"/>
        <v>11.577024999999999</v>
      </c>
      <c r="E77" s="18">
        <v>8.705269</v>
      </c>
      <c r="F77" s="18">
        <v>2.871756</v>
      </c>
      <c r="G77" s="18"/>
      <c r="H77" s="19"/>
      <c r="I77" s="18">
        <v>3.922008</v>
      </c>
      <c r="J77" s="18">
        <v>3.859008</v>
      </c>
      <c r="K77" s="18"/>
      <c r="L77" s="18"/>
      <c r="M77" s="18"/>
      <c r="N77" s="20">
        <v>0</v>
      </c>
      <c r="O77" s="21"/>
      <c r="P77" s="22"/>
      <c r="Q77" s="18"/>
      <c r="R77" s="23"/>
    </row>
    <row r="78" spans="1:18" ht="13.5" thickBot="1">
      <c r="A78" s="11" t="s">
        <v>33</v>
      </c>
      <c r="B78" s="44">
        <f aca="true" t="shared" si="12" ref="B78:J78">SUM(B8+B17+B26+B35+B44+B53+B62+B70)</f>
        <v>42003.22087756986</v>
      </c>
      <c r="C78" s="44">
        <f t="shared" si="12"/>
        <v>31838.39849991277</v>
      </c>
      <c r="D78" s="44">
        <f t="shared" si="12"/>
        <v>21320.6</v>
      </c>
      <c r="E78" s="44">
        <f t="shared" si="12"/>
        <v>14608.000000000002</v>
      </c>
      <c r="F78" s="44">
        <f t="shared" si="12"/>
        <v>4241.2</v>
      </c>
      <c r="G78" s="44">
        <f t="shared" si="12"/>
        <v>2260.3</v>
      </c>
      <c r="H78" s="44">
        <f t="shared" si="12"/>
        <v>211.10000000000002</v>
      </c>
      <c r="I78" s="44">
        <f t="shared" si="12"/>
        <v>10517.798499912771</v>
      </c>
      <c r="J78" s="44">
        <f t="shared" si="12"/>
        <v>10517.798499912771</v>
      </c>
      <c r="K78" s="44"/>
      <c r="L78" s="44"/>
      <c r="M78" s="44"/>
      <c r="N78" s="45">
        <f>SUM(N8+N17+N26+N35+N44+N53+N62+Q69)</f>
        <v>10164.822377657087</v>
      </c>
      <c r="O78" s="21"/>
      <c r="P78" s="59">
        <v>3320</v>
      </c>
      <c r="Q78" s="60"/>
      <c r="R78" s="58">
        <v>3787</v>
      </c>
    </row>
    <row r="79" spans="1:18" ht="12.75">
      <c r="A79" s="3"/>
      <c r="B79" s="24"/>
      <c r="C79" s="29"/>
      <c r="D79" s="24"/>
      <c r="E79" s="31"/>
      <c r="F79" s="24"/>
      <c r="G79" s="24"/>
      <c r="H79" s="24"/>
      <c r="I79" s="24"/>
      <c r="J79" s="24"/>
      <c r="K79" s="18"/>
      <c r="L79" s="18"/>
      <c r="M79" s="18"/>
      <c r="N79" s="28"/>
      <c r="O79" s="21"/>
      <c r="P79" s="55"/>
      <c r="Q79" s="56"/>
      <c r="R79" s="57"/>
    </row>
    <row r="80" spans="1:18" ht="12.75">
      <c r="A80" s="3" t="s">
        <v>34</v>
      </c>
      <c r="B80" s="29">
        <f aca="true" t="shared" si="13" ref="B80:C83">SUM(H80+C80)</f>
        <v>1411.3614181971452</v>
      </c>
      <c r="C80" s="24">
        <f t="shared" si="13"/>
        <v>1411.3614181971452</v>
      </c>
      <c r="D80" s="31">
        <f>SUM(D81:D83)</f>
        <v>945</v>
      </c>
      <c r="E80" s="31"/>
      <c r="F80" s="24"/>
      <c r="G80" s="24"/>
      <c r="H80" s="24"/>
      <c r="I80" s="24">
        <f>SUM(J80:M80)</f>
        <v>466.3614181971452</v>
      </c>
      <c r="J80" s="24">
        <f>SUM(J81:J83)</f>
        <v>466.3614181971452</v>
      </c>
      <c r="K80" s="18"/>
      <c r="L80" s="18"/>
      <c r="M80" s="18"/>
      <c r="N80" s="28"/>
      <c r="O80" s="21"/>
      <c r="P80" s="55"/>
      <c r="Q80" s="56"/>
      <c r="R80" s="57"/>
    </row>
    <row r="81" spans="1:18" ht="12.75">
      <c r="A81" s="14">
        <v>2004</v>
      </c>
      <c r="B81" s="42">
        <f t="shared" si="13"/>
        <v>461.4927811882729</v>
      </c>
      <c r="C81" s="26">
        <f t="shared" si="13"/>
        <v>461.4927811882729</v>
      </c>
      <c r="D81" s="46">
        <v>309</v>
      </c>
      <c r="E81" s="46"/>
      <c r="F81" s="24"/>
      <c r="G81" s="24"/>
      <c r="H81" s="24"/>
      <c r="I81" s="26">
        <v>152.4927811882729</v>
      </c>
      <c r="J81" s="26">
        <v>152.4927811882729</v>
      </c>
      <c r="K81" s="18"/>
      <c r="L81" s="18"/>
      <c r="M81" s="18"/>
      <c r="N81" s="28"/>
      <c r="O81" s="21"/>
      <c r="P81" s="55"/>
      <c r="Q81" s="56"/>
      <c r="R81" s="57"/>
    </row>
    <row r="82" spans="1:18" ht="12.75">
      <c r="A82" s="14">
        <v>2005</v>
      </c>
      <c r="B82" s="42">
        <f t="shared" si="13"/>
        <v>470.45380606571507</v>
      </c>
      <c r="C82" s="26">
        <f t="shared" si="13"/>
        <v>470.45380606571507</v>
      </c>
      <c r="D82" s="46">
        <v>315</v>
      </c>
      <c r="E82" s="46"/>
      <c r="F82" s="24"/>
      <c r="G82" s="24"/>
      <c r="H82" s="24"/>
      <c r="I82" s="26">
        <v>155.45380606571507</v>
      </c>
      <c r="J82" s="26">
        <v>155.45380606571507</v>
      </c>
      <c r="K82" s="18"/>
      <c r="L82" s="18"/>
      <c r="M82" s="18"/>
      <c r="N82" s="28"/>
      <c r="O82" s="21"/>
      <c r="P82" s="55"/>
      <c r="Q82" s="56"/>
      <c r="R82" s="57"/>
    </row>
    <row r="83" spans="1:18" ht="12.75">
      <c r="A83" s="14">
        <v>2006</v>
      </c>
      <c r="B83" s="42">
        <f t="shared" si="13"/>
        <v>479.41483094315726</v>
      </c>
      <c r="C83" s="26">
        <f t="shared" si="13"/>
        <v>479.41483094315726</v>
      </c>
      <c r="D83" s="46">
        <v>321</v>
      </c>
      <c r="E83" s="46"/>
      <c r="F83" s="24"/>
      <c r="G83" s="24"/>
      <c r="H83" s="24"/>
      <c r="I83" s="26">
        <v>158.41483094315726</v>
      </c>
      <c r="J83" s="26">
        <v>158.41483094315726</v>
      </c>
      <c r="K83" s="18"/>
      <c r="L83" s="18"/>
      <c r="M83" s="18"/>
      <c r="N83" s="23"/>
      <c r="O83" s="21"/>
      <c r="P83" s="55"/>
      <c r="Q83" s="56"/>
      <c r="R83" s="57"/>
    </row>
    <row r="84" spans="1:18" s="8" customFormat="1" ht="12.75">
      <c r="A84" s="3" t="s">
        <v>35</v>
      </c>
      <c r="B84" s="24">
        <f>N84+C84</f>
        <v>877.4488438309784</v>
      </c>
      <c r="C84" s="24">
        <f>SUM(J84+D84)</f>
        <v>663.2488438309783</v>
      </c>
      <c r="D84" s="24">
        <f>SUM(D85:D91)</f>
        <v>441.40000000000003</v>
      </c>
      <c r="E84" s="18"/>
      <c r="F84" s="18"/>
      <c r="G84" s="18"/>
      <c r="H84" s="18"/>
      <c r="I84" s="24">
        <f>SUM(J84:M84)</f>
        <v>221.84884383097835</v>
      </c>
      <c r="J84" s="24">
        <f>SUM(J85:J91)</f>
        <v>221.84884383097835</v>
      </c>
      <c r="K84" s="18"/>
      <c r="L84" s="18"/>
      <c r="M84" s="18"/>
      <c r="N84" s="28">
        <v>214.2</v>
      </c>
      <c r="O84" s="47"/>
      <c r="P84" s="52"/>
      <c r="Q84" s="53"/>
      <c r="R84" s="54"/>
    </row>
    <row r="85" spans="1:18" ht="12.75">
      <c r="A85" s="14">
        <v>2000</v>
      </c>
      <c r="B85" s="26">
        <f aca="true" t="shared" si="14" ref="B85:B91">N85+C85</f>
        <v>0</v>
      </c>
      <c r="C85" s="26">
        <f aca="true" t="shared" si="15" ref="C85:C90">SUM(J85+D85)</f>
        <v>0</v>
      </c>
      <c r="D85" s="26">
        <v>0</v>
      </c>
      <c r="E85" s="18"/>
      <c r="F85" s="18"/>
      <c r="G85" s="18"/>
      <c r="H85" s="18"/>
      <c r="I85" s="18">
        <v>0</v>
      </c>
      <c r="J85" s="18">
        <v>0</v>
      </c>
      <c r="K85" s="18"/>
      <c r="L85" s="18"/>
      <c r="M85" s="18"/>
      <c r="N85" s="20">
        <v>0</v>
      </c>
      <c r="O85" s="47"/>
      <c r="P85" s="52"/>
      <c r="Q85" s="53"/>
      <c r="R85" s="54"/>
    </row>
    <row r="86" spans="1:18" ht="12.75">
      <c r="A86" s="14">
        <v>2001</v>
      </c>
      <c r="B86" s="26">
        <f t="shared" si="14"/>
        <v>0</v>
      </c>
      <c r="C86" s="26">
        <f t="shared" si="15"/>
        <v>0</v>
      </c>
      <c r="D86" s="26">
        <v>0</v>
      </c>
      <c r="E86" s="18"/>
      <c r="F86" s="18"/>
      <c r="G86" s="18"/>
      <c r="H86" s="18"/>
      <c r="I86" s="18">
        <v>0</v>
      </c>
      <c r="J86" s="18">
        <v>0</v>
      </c>
      <c r="K86" s="18"/>
      <c r="L86" s="18"/>
      <c r="M86" s="18"/>
      <c r="N86" s="20">
        <v>0</v>
      </c>
      <c r="O86" s="47"/>
      <c r="P86" s="52"/>
      <c r="Q86" s="53"/>
      <c r="R86" s="54"/>
    </row>
    <row r="87" spans="1:18" ht="12.75">
      <c r="A87" s="14">
        <v>2002</v>
      </c>
      <c r="B87" s="26">
        <f t="shared" si="14"/>
        <v>0</v>
      </c>
      <c r="C87" s="26">
        <f t="shared" si="15"/>
        <v>0</v>
      </c>
      <c r="D87" s="26">
        <v>0</v>
      </c>
      <c r="E87" s="18"/>
      <c r="F87" s="18"/>
      <c r="G87" s="18"/>
      <c r="H87" s="18"/>
      <c r="I87" s="18">
        <v>0</v>
      </c>
      <c r="J87" s="18">
        <v>0</v>
      </c>
      <c r="K87" s="18"/>
      <c r="L87" s="18"/>
      <c r="M87" s="18"/>
      <c r="N87" s="20">
        <v>0</v>
      </c>
      <c r="O87" s="47"/>
      <c r="P87" s="52"/>
      <c r="Q87" s="53"/>
      <c r="R87" s="54"/>
    </row>
    <row r="88" spans="1:18" ht="12.75">
      <c r="A88" s="14">
        <v>2003</v>
      </c>
      <c r="B88" s="26">
        <f t="shared" si="14"/>
        <v>157.00601719846327</v>
      </c>
      <c r="C88" s="26">
        <f t="shared" si="15"/>
        <v>103.45601719846326</v>
      </c>
      <c r="D88" s="26">
        <v>68.9</v>
      </c>
      <c r="E88" s="18"/>
      <c r="F88" s="18"/>
      <c r="G88" s="18"/>
      <c r="H88" s="18"/>
      <c r="I88" s="18">
        <v>34.55601719846325</v>
      </c>
      <c r="J88" s="18">
        <v>34.55601719846325</v>
      </c>
      <c r="K88" s="18"/>
      <c r="L88" s="18"/>
      <c r="M88" s="18"/>
      <c r="N88" s="20">
        <v>53.55</v>
      </c>
      <c r="O88" s="47"/>
      <c r="P88" s="52"/>
      <c r="Q88" s="53"/>
      <c r="R88" s="54"/>
    </row>
    <row r="89" spans="1:18" ht="12.75">
      <c r="A89" s="14">
        <v>2004</v>
      </c>
      <c r="B89" s="26">
        <f t="shared" si="14"/>
        <v>237.88040571224053</v>
      </c>
      <c r="C89" s="26">
        <f t="shared" si="15"/>
        <v>184.33040571224055</v>
      </c>
      <c r="D89" s="26">
        <v>122.7</v>
      </c>
      <c r="E89" s="18"/>
      <c r="F89" s="18"/>
      <c r="G89" s="18"/>
      <c r="H89" s="18"/>
      <c r="I89" s="18">
        <v>61.630405712240545</v>
      </c>
      <c r="J89" s="18">
        <v>61.630405712240545</v>
      </c>
      <c r="K89" s="18"/>
      <c r="L89" s="18"/>
      <c r="M89" s="18"/>
      <c r="N89" s="20">
        <v>53.55</v>
      </c>
      <c r="O89" s="47"/>
      <c r="P89" s="52"/>
      <c r="Q89" s="53"/>
      <c r="R89" s="54"/>
    </row>
    <row r="90" spans="1:18" ht="12.75">
      <c r="A90" s="14">
        <v>2005</v>
      </c>
      <c r="B90" s="26">
        <f t="shared" si="14"/>
        <v>239.8217221541795</v>
      </c>
      <c r="C90" s="26">
        <f t="shared" si="15"/>
        <v>186.2717221541795</v>
      </c>
      <c r="D90" s="26">
        <v>124</v>
      </c>
      <c r="E90" s="18"/>
      <c r="F90" s="18"/>
      <c r="G90" s="18"/>
      <c r="H90" s="18"/>
      <c r="I90" s="18">
        <v>62.271722154179514</v>
      </c>
      <c r="J90" s="18">
        <v>62.271722154179514</v>
      </c>
      <c r="K90" s="18"/>
      <c r="L90" s="18"/>
      <c r="M90" s="18"/>
      <c r="N90" s="20">
        <v>53.55</v>
      </c>
      <c r="O90" s="47"/>
      <c r="P90" s="52"/>
      <c r="Q90" s="53"/>
      <c r="R90" s="54"/>
    </row>
    <row r="91" spans="1:18" ht="13.5" thickBot="1">
      <c r="A91" s="14">
        <v>2006</v>
      </c>
      <c r="B91" s="26">
        <f t="shared" si="14"/>
        <v>242.64469876609502</v>
      </c>
      <c r="C91" s="26">
        <f>SUM(I91+D91)</f>
        <v>189.09469876609504</v>
      </c>
      <c r="D91" s="26">
        <v>125.8</v>
      </c>
      <c r="E91" s="18"/>
      <c r="F91" s="18"/>
      <c r="G91" s="18"/>
      <c r="H91" s="18"/>
      <c r="I91" s="18">
        <v>63.294698766095046</v>
      </c>
      <c r="J91" s="18">
        <v>63.39069876609504</v>
      </c>
      <c r="K91" s="18"/>
      <c r="L91" s="18"/>
      <c r="M91" s="18"/>
      <c r="N91" s="20">
        <v>53.55</v>
      </c>
      <c r="O91" s="47"/>
      <c r="P91" s="52"/>
      <c r="Q91" s="53"/>
      <c r="R91" s="54"/>
    </row>
    <row r="92" spans="1:18" ht="13.5" thickBot="1">
      <c r="A92" s="15" t="s">
        <v>29</v>
      </c>
      <c r="B92" s="48">
        <f>SUM(B78+B80+B84)</f>
        <v>44292.03113959798</v>
      </c>
      <c r="C92" s="48">
        <f aca="true" t="shared" si="16" ref="C92:N92">SUM(C78+C80+C84)</f>
        <v>33913.008761940895</v>
      </c>
      <c r="D92" s="48">
        <f t="shared" si="16"/>
        <v>22707</v>
      </c>
      <c r="E92" s="48">
        <f t="shared" si="16"/>
        <v>14608.000000000002</v>
      </c>
      <c r="F92" s="48">
        <f t="shared" si="16"/>
        <v>4241.2</v>
      </c>
      <c r="G92" s="48">
        <f t="shared" si="16"/>
        <v>2260.3</v>
      </c>
      <c r="H92" s="48">
        <f t="shared" si="16"/>
        <v>211.10000000000002</v>
      </c>
      <c r="I92" s="48">
        <f>SUM(I78+I80+I84)</f>
        <v>11206.008761940893</v>
      </c>
      <c r="J92" s="48">
        <f t="shared" si="16"/>
        <v>11206.008761940893</v>
      </c>
      <c r="K92" s="48"/>
      <c r="L92" s="48"/>
      <c r="M92" s="48"/>
      <c r="N92" s="49">
        <f t="shared" si="16"/>
        <v>10379.022377657087</v>
      </c>
      <c r="O92" s="21"/>
      <c r="P92" s="59">
        <v>3320</v>
      </c>
      <c r="Q92" s="60"/>
      <c r="R92" s="58">
        <f>SUM(R78:R91)</f>
        <v>3787</v>
      </c>
    </row>
    <row r="93" spans="1:18" ht="13.5" thickTop="1">
      <c r="A93" s="9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</row>
    <row r="94" spans="1:18" ht="12.75">
      <c r="A94" s="9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</row>
    <row r="95" spans="1:18" ht="12.75">
      <c r="A95" s="9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</row>
    <row r="96" spans="1:18" ht="12.75">
      <c r="A96" s="9"/>
      <c r="B96" s="12"/>
      <c r="C96" s="12"/>
      <c r="D96" s="12"/>
      <c r="E96" s="12"/>
      <c r="F96" s="12"/>
      <c r="G96" s="12"/>
      <c r="H96" s="12"/>
      <c r="I96" s="61"/>
      <c r="J96" s="47"/>
      <c r="K96" s="12"/>
      <c r="L96" s="12"/>
      <c r="M96" s="12"/>
      <c r="N96" s="12"/>
      <c r="O96" s="12"/>
      <c r="P96" s="12"/>
      <c r="Q96" s="12"/>
      <c r="R96" s="12"/>
    </row>
    <row r="97" spans="1:18" ht="12.75">
      <c r="A97" s="8"/>
      <c r="B97" s="12"/>
      <c r="C97" s="12"/>
      <c r="D97" s="12"/>
      <c r="E97" s="12"/>
      <c r="F97" s="12"/>
      <c r="G97" s="12"/>
      <c r="H97" s="12"/>
      <c r="I97" s="61"/>
      <c r="J97" s="47"/>
      <c r="K97" s="12"/>
      <c r="L97" s="12"/>
      <c r="M97" s="12"/>
      <c r="N97" s="12"/>
      <c r="O97" s="12"/>
      <c r="P97" s="12"/>
      <c r="Q97" s="12"/>
      <c r="R97" s="12"/>
    </row>
    <row r="98" spans="2:18" ht="12.75">
      <c r="B98" s="12"/>
      <c r="C98" s="12"/>
      <c r="D98" s="12"/>
      <c r="E98" s="12"/>
      <c r="F98" s="12"/>
      <c r="G98" s="12"/>
      <c r="H98" s="12"/>
      <c r="I98" s="61"/>
      <c r="J98" s="47"/>
      <c r="K98" s="12"/>
      <c r="L98" s="12"/>
      <c r="M98" s="12"/>
      <c r="N98" s="12"/>
      <c r="O98" s="12"/>
      <c r="P98" s="12"/>
      <c r="Q98" s="12"/>
      <c r="R98" s="12"/>
    </row>
    <row r="99" spans="1:18" ht="12.75">
      <c r="A99" s="8"/>
      <c r="B99" s="12"/>
      <c r="C99" s="12"/>
      <c r="D99" s="12"/>
      <c r="E99" s="12"/>
      <c r="F99" s="12"/>
      <c r="G99" s="12"/>
      <c r="H99" s="12"/>
      <c r="I99" s="61"/>
      <c r="J99" s="47"/>
      <c r="K99" s="12"/>
      <c r="L99" s="12"/>
      <c r="M99" s="12"/>
      <c r="N99" s="12"/>
      <c r="O99" s="12"/>
      <c r="P99" s="12"/>
      <c r="Q99" s="12"/>
      <c r="R99" s="12"/>
    </row>
    <row r="100" spans="2:18" ht="12.75">
      <c r="B100" s="12"/>
      <c r="C100" s="12"/>
      <c r="D100" s="12"/>
      <c r="E100" s="12"/>
      <c r="F100" s="12"/>
      <c r="G100" s="12"/>
      <c r="H100" s="12"/>
      <c r="I100" s="61"/>
      <c r="J100" s="47"/>
      <c r="K100" s="12"/>
      <c r="L100" s="12"/>
      <c r="M100" s="12"/>
      <c r="N100" s="12"/>
      <c r="O100" s="12"/>
      <c r="P100" s="12"/>
      <c r="Q100" s="12"/>
      <c r="R100" s="12"/>
    </row>
    <row r="101" spans="1:18" ht="12.75">
      <c r="A101" s="8"/>
      <c r="B101" s="12"/>
      <c r="C101" s="12"/>
      <c r="D101" s="12"/>
      <c r="E101" s="12"/>
      <c r="F101" s="12"/>
      <c r="G101" s="12"/>
      <c r="H101" s="12"/>
      <c r="I101" s="61"/>
      <c r="J101" s="47"/>
      <c r="K101" s="12"/>
      <c r="L101" s="12"/>
      <c r="M101" s="12"/>
      <c r="N101" s="12"/>
      <c r="O101" s="12"/>
      <c r="P101" s="12"/>
      <c r="Q101" s="12"/>
      <c r="R101" s="12"/>
    </row>
    <row r="102" spans="2:18" ht="12.75">
      <c r="B102" s="12"/>
      <c r="C102" s="12"/>
      <c r="D102" s="12"/>
      <c r="E102" s="12"/>
      <c r="F102" s="12"/>
      <c r="G102" s="12"/>
      <c r="H102" s="12"/>
      <c r="I102" s="61"/>
      <c r="J102" s="47"/>
      <c r="K102" s="12"/>
      <c r="L102" s="12"/>
      <c r="M102" s="12"/>
      <c r="N102" s="12"/>
      <c r="O102" s="12"/>
      <c r="P102" s="12"/>
      <c r="Q102" s="12"/>
      <c r="R102" s="12"/>
    </row>
    <row r="103" spans="1:18" ht="12.75">
      <c r="A103" s="8"/>
      <c r="B103" s="12"/>
      <c r="C103" s="12"/>
      <c r="D103" s="12"/>
      <c r="E103" s="12"/>
      <c r="F103" s="12"/>
      <c r="G103" s="12"/>
      <c r="H103" s="12"/>
      <c r="I103" s="61"/>
      <c r="J103" s="47"/>
      <c r="K103" s="12"/>
      <c r="L103" s="12"/>
      <c r="M103" s="12"/>
      <c r="N103" s="12"/>
      <c r="O103" s="12"/>
      <c r="P103" s="12"/>
      <c r="Q103" s="12"/>
      <c r="R103" s="12"/>
    </row>
    <row r="104" spans="2:14" ht="12.75">
      <c r="B104" s="10"/>
      <c r="C104" s="10"/>
      <c r="D104" s="10"/>
      <c r="E104" s="10"/>
      <c r="F104" s="10"/>
      <c r="G104" s="10"/>
      <c r="H104" s="10"/>
      <c r="I104" s="62"/>
      <c r="J104" s="62"/>
      <c r="N104" s="10"/>
    </row>
    <row r="105" spans="2:14" ht="12.75">
      <c r="B105" s="10"/>
      <c r="C105" s="10"/>
      <c r="D105" s="10"/>
      <c r="E105" s="10"/>
      <c r="F105" s="10"/>
      <c r="G105" s="10"/>
      <c r="H105" s="10"/>
      <c r="N105" s="10"/>
    </row>
    <row r="106" spans="2:18" ht="12.75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</row>
    <row r="107" spans="2:14" ht="12.75">
      <c r="B107" s="10"/>
      <c r="C107" s="10"/>
      <c r="D107" s="10"/>
      <c r="E107" s="10"/>
      <c r="F107" s="10"/>
      <c r="G107" s="10"/>
      <c r="H107" s="10"/>
      <c r="N107" s="10"/>
    </row>
  </sheetData>
  <mergeCells count="9">
    <mergeCell ref="B3:B5"/>
    <mergeCell ref="C3:C5"/>
    <mergeCell ref="R3:R6"/>
    <mergeCell ref="D3:M3"/>
    <mergeCell ref="I4:M4"/>
    <mergeCell ref="D4:H4"/>
    <mergeCell ref="P3:P6"/>
    <mergeCell ref="Q3:Q6"/>
    <mergeCell ref="N3:N5"/>
  </mergeCells>
  <printOptions horizontalCentered="1"/>
  <pageMargins left="0.15748031496062992" right="0.15748031496062992" top="0.7874015748031497" bottom="0.7874015748031497" header="0.5118110236220472" footer="0.5118110236220472"/>
  <pageSetup horizontalDpi="1200" verticalDpi="1200" orientation="landscape" paperSize="9" scale="57" r:id="rId1"/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stit</cp:lastModifiedBy>
  <cp:lastPrinted>2009-06-03T14:05:00Z</cp:lastPrinted>
  <dcterms:created xsi:type="dcterms:W3CDTF">2000-05-24T09:20:01Z</dcterms:created>
  <dcterms:modified xsi:type="dcterms:W3CDTF">2014-03-07T12:51:25Z</dcterms:modified>
  <cp:category/>
  <cp:version/>
  <cp:contentType/>
  <cp:contentStatus/>
</cp:coreProperties>
</file>